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EstaPasta_de_trabalho"/>
  <mc:AlternateContent xmlns:mc="http://schemas.openxmlformats.org/markup-compatibility/2006">
    <mc:Choice Requires="x15">
      <x15ac:absPath xmlns:x15ac="http://schemas.microsoft.com/office/spreadsheetml/2010/11/ac" url="D:\licitacoes\2023\Pregão Eletronico\Pregão Eletrônico 030-23 - Eventual Aquisição de Penus e Lubrificantes - SMOTSP\"/>
    </mc:Choice>
  </mc:AlternateContent>
  <xr:revisionPtr revIDLastSave="0" documentId="13_ncr:1_{203E929C-CDF7-4FE8-9B77-CDFF96DAF031}"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Preços'!$A$11:$G$63</definedName>
    <definedName name="_GoBack" localSheetId="1">Dados!$B$3</definedName>
    <definedName name="_Hlk94602424" localSheetId="1">Dados!$B$23</definedName>
    <definedName name="_Hlk94602431" localSheetId="1">Dados!$B$24</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4" i="1" l="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A57" i="1" l="1"/>
  <c r="A58" i="1"/>
  <c r="A59" i="1"/>
  <c r="A60" i="1"/>
  <c r="A61" i="1"/>
  <c r="A62" i="1"/>
  <c r="A63" i="1"/>
  <c r="A56" i="1"/>
  <c r="E6" i="1"/>
  <c r="G13" i="1"/>
  <c r="A4" i="1"/>
  <c r="A54" i="1"/>
  <c r="A55" i="1"/>
  <c r="A53" i="1"/>
  <c r="A52" i="1"/>
  <c r="A6" i="1"/>
  <c r="A5" i="1"/>
  <c r="A3" i="1"/>
  <c r="F51" i="1" l="1"/>
</calcChain>
</file>

<file path=xl/sharedStrings.xml><?xml version="1.0" encoding="utf-8"?>
<sst xmlns="http://schemas.openxmlformats.org/spreadsheetml/2006/main" count="132" uniqueCount="95">
  <si>
    <t>Firma:</t>
  </si>
  <si>
    <t>End:</t>
  </si>
  <si>
    <t>CNPJ:</t>
  </si>
  <si>
    <t>ITEM</t>
  </si>
  <si>
    <t>DESCRIÇÃO</t>
  </si>
  <si>
    <t>UND</t>
  </si>
  <si>
    <t>QUANT</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</si>
  <si>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</si>
  <si>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</si>
  <si>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</si>
  <si>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</si>
  <si>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</si>
  <si>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</si>
  <si>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</si>
  <si>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</si>
  <si>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</si>
  <si>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</si>
  <si>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</si>
  <si>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</si>
  <si>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</si>
  <si>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</si>
  <si>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</si>
  <si>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</si>
  <si>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</si>
  <si>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</si>
  <si>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</si>
  <si>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</si>
  <si>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</si>
  <si>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</si>
  <si>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</si>
  <si>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MENOR PREÇO POR ITEM</t>
  </si>
  <si>
    <t>Publicação:</t>
  </si>
  <si>
    <t>Prazo:</t>
  </si>
  <si>
    <t>Representante:</t>
  </si>
  <si>
    <t>CPF:</t>
  </si>
  <si>
    <t>Enquadramento:</t>
  </si>
  <si>
    <t>A Licitante poderá apresentar prospecto, ficha técnica ou outros documentos com informações que permitam a melhor identificação e qualificação do(s) item(ns) licitado(s);</t>
  </si>
  <si>
    <t>A proposta de preços ajustada ao lance final deverá conter o valor numérico dos preços unitários e totais, não podendo exceder o valor do lance final;</t>
  </si>
  <si>
    <t>Quando da atualização da proposta de preço, o licitante deverá atualizar observando os valores unitários e globais os quais deverão ser menores ou iguais aos valores máximos/referência expressos no Anexo II - termo de referência;</t>
  </si>
  <si>
    <t>O preço proposto deve compreender todas as despesas concernentes ao fornecimento do (s) material (is), bem como Impostos, Tributos, Frete, Contratação de Pessoal, entre outros, que deverão correr totalmente por conta da Empresa vencedora;</t>
  </si>
  <si>
    <t>Declaramos para todos os efeitos legais que, ao apresentar esta proposta, com os preços e prazos acima indicados, estamos de pleno acordo com as condições gerais e especiais estabelecidas para esta licitação, as quais nos submetemos incondicional e integralmente;</t>
  </si>
  <si>
    <t>Declaramos que até a presente data inexistem fatos impeditivos a participação desta empresa ao presente certame licitatório, ciente da obrigatoriedade de declarar ocorrências posteriores;</t>
  </si>
  <si>
    <t>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t>
  </si>
  <si>
    <t>Declaramos, ainda, sob as penas da lei, que não estamos cumprindo pena de inidoneidade para licitar e contratar com a Administração Pública, em qualquer de suas esferas Federal, Estadual e Municipal, inclusive no Distrito Federal, conforme art. 97 da Lei nº. 8.666/93.</t>
  </si>
  <si>
    <t>UNID</t>
  </si>
  <si>
    <t>Homologação: __/__/2023</t>
  </si>
  <si>
    <t>Previsão Publicação: __/__/2023</t>
  </si>
  <si>
    <t>Prazo da Ata: 12 meses a contar de sua assinatura.</t>
  </si>
  <si>
    <t>KG</t>
  </si>
  <si>
    <t>ÓLEO 15W40 PARA MOTOR A GASOLINA FRASCO 1 LITRO</t>
  </si>
  <si>
    <t>ÓLEO 10W30 UNITRACTOR TRANSMISSÃO GALÃO DE 20 LITROS</t>
  </si>
  <si>
    <t>ÓLEO DE FREIO FRASCO DE 500 ml</t>
  </si>
  <si>
    <t>GALÃO DE 50 LITROS LIMPA BAÚ</t>
  </si>
  <si>
    <t>ESTOPA PARA LIMPEZA E POLIMENTO AUTOMOTIVO</t>
  </si>
  <si>
    <t>ADITIVO RADIADOR ÁGUA FRASCO DE 1 LITRO</t>
  </si>
  <si>
    <t>GALÃO DE 50 LITROS SHAMPOO AUTOMOTIVO</t>
  </si>
  <si>
    <t xml:space="preserve">PNEU 1.000 X 20 RADIAL DIANTEIRO - PNEU VEÍCULO AUTOMOTIVO, MATERIAL CARCAÇA LONA POLIÉSTER, MATERIAL TALÃO ARAME AÇO, MATERIAL BANDA RODAGEM BORRACHA ALTA RESISTÊNCIA, MATERIAL FLANCOS BORRACHA ALTA RESISTÊNCIA E FLEXIBILIDADE CARACTERÍSTICAS ADICIONAIS COM CÂMARA, DIMENSÕES 1000X20, TIPO RADIAL, PADRÃO DE QUALIDADE PIRELLI, GOODYEAR, FIRESTONE, MICHELIN OU DE QUALIDADE SIMILAR, DEVENDO POSSUIR SELO DE APROVAÇÃO DO INMETRO E DO IBAMA, 1ª LINHA </t>
  </si>
  <si>
    <t xml:space="preserve">PNEU 1.000 X 20 RADIAL TRASEIRO - PNEU VEÍCULO AUTOMOTIVO, MATERIAL CARCAÇA LONA POLIÉSTER, MATERIAL TALÃO ARAME AÇO, MATERIAL BANDA RODAGEM BORRACHA ALTA RESISTÊNCIA, MATERIAL FLANCOS BORRACHA ALTA RESISTÊNCIA E FLEXIBILIDADE CARACTERÍSTICAS ADICIONAIS COM CÂMARA, DIMENSÕES 1000X20, TIPO RADIAL, PADRÃO DE QUALIDADE PIRELLI, GOODYEAR, FIRESTONE, MICHELIN OU DE QUALIDADE SIMILAR, DEVENDO POSSUIR SELO DE APROVAÇÃO DO INMETRO E DO IBAMA, 1ª LINHA </t>
  </si>
  <si>
    <t>CÂMARA DE AR 1.000 X 20</t>
  </si>
  <si>
    <t xml:space="preserve">PNEU 275/80 - 22.5 DIANTEIRO - C/ 16 LONAS - PNEU VEÍCULO AUTOMOTIVO, MATERIAL CARCAÇA LONA POLIESTER, MATERIAL TALÃO ARAME AÇO, MATERIAL BANDA RODAGEM BORRACHA ALTA RESISTÊNCIA, MATERIAL FLANCOS MISTURA BORRACHA ALTA FLEXIBILIDADE, TIPO ESTRUTURA CARCAÇA RADIAL, CARACTERÍSTICAS ADICIONAIS SEM CÂMARA 275/80 ARO 22.5 - PADRÃO DE QUALIDADE PIRELLI, GOODYEAR, FIRESTONE, MICHELIN OU DE QUALIDADE SIMILAR, DEVENDO POSSUIR SELO DE APROVAÇÃO DO INMETRO E DO IBAMA, 1ª LINHA </t>
  </si>
  <si>
    <t xml:space="preserve">PNEU 275/80 - 22.5 TRASEIRO BORRACHUDO - C/ 16 LONAS - PNEU VEÍCULO AUTOMOTIVO, MATERIAL CARCAÇA LONA POLIÉSTER, MATERIAL TALÃO ARAME AÇO, MATERIAL BANDA RODAGEM BORRACHA ALTA RESISTÊNCIA, MATERIAL FLANCOS MISTURA BORRACHA ALTA FLEXIBILIDADE, TIPO ESTRUTURA CARCAÇA RADIAL, CARACTERÍSTICAS ADICIONAIS SEM CÂMARA 275/80 ARO 22.5 - PADRÃO DE QUALIDADE PIRELLI, GOODYEAR, FIRESTONE, MICHELIN OU DE QUALIDADE SIMILAR, DEVENDO POSSUIR SELO DE APROVAÇÃO DO INMETRO E DO IBAMA, 1ª LINHA </t>
  </si>
  <si>
    <t xml:space="preserve">PNEU 175/70 R13 RADIAL - PNEU VEÍCULO AUTOMOTIVO, MATERIAL CARCAÇA LONA POLIÉSTER, MATERIAL TALÃO ARAME AÇO, MATERIAL BANDA RODAGEM BORRACHA ALTA RESISTÊNCIA, MATERIAL FLANCOS MISTURA BORRACHA ALTA FLEXIBILIDADE, TIPO ESTRUTURA RADIAL, CARACTERISTICAS ADICIONAIS SEM CÂMARA 175/70 ARO 13 - PNEU VEICULO AUTOMOTIVO, MATERIAL CARCAÇA LONA POLIESTER, MATERIAL TALÃO ARAME AÇO, MATERIAL BANDA RODAGEM BORRACHA ALTA RESISTÊNCIA, MATERIAL FLANCOS MISTURA BORRACHA ALTA FLEXIBILIDADE, TIPO ESTRUTURA CARCAÇA DIAGONAL, CARACTERÍSTICAS ADICIONAIS COM CÂMARA, DIMENSÕES 900 X 20 - PADRÃO DE QUALIDADE PIRELLI, GOODYEAR, FIRESTONE, MICHELIN OU DE QUALIDADE SIMILAR, DEVENDO POSSUIR SELO DE APROVAÇÃO DO INMETRO E DO IBAMA, 1ª LINHA </t>
  </si>
  <si>
    <t xml:space="preserve">CÂMARA DE AR 12.16.5 </t>
  </si>
  <si>
    <t>PNEU 1400 X 24 - PADRÃO DE QUALIDADE PIRELLI, GOODYEAR, FIRESTONE, MICHELIN OU DE QUALIDADE SIMILAR, DEVENDO POSSUIR SELO DE APROVAÇÃO DO INMETRO E DO IBAMA, 1ª LINHA, SEM CAMARA, CARCAÇA ACIMA DE 12 LONAS</t>
  </si>
  <si>
    <t>PNEU 17.5/25 - PADRÃO DE QUALIDADE PIRELLI, GOODYEAR, FIRESTONE, MICHELIN OU DE QUALIDADE SIMILAR, DEVENDO POSSUIR SELO DE APROVAÇÃO DO INMETRO E DO IBAMA, 1ª LINHA, COM CAMARA, CARCAÇA ACIMA DE 12 LONAS</t>
  </si>
  <si>
    <t xml:space="preserve">PNEU 215/75 - 17.5 DIANTEIRO- PNEU VEÍCULO AUTOMOTIVO, MATERIAL CARCAÇA LONA POLIESTER, MATERIAL TALÃO ARAME AÇO, MATERIAL BANDA RODAGEM BORRACHA ALTA RESISTÊNCIA, MATERIAL FLANCOS MISTURA BORRACHA ALTA FLEXIBILIDADE, TIPO ESTRUTURA CARCAÇA RADIAL, CARACTERÍSTICAS ADICIONAIS SEM CÂMARA 215/75 ARO 17.5 - PADRÃO DE QUALIDADE PIRELLI, GOODYEAR, FIRESTONE, MICHELIN OU DE QUALIDADE SIMILAR, DEVENDO POSSUIR SELO DE APROVAÇÃO DO INMETRO E DO IBAMA, 1ª LINHA </t>
  </si>
  <si>
    <t xml:space="preserve">PNEU 185 X 70 X 14 - PNEU VEÍCULO AUTOMOTIVO, MATERIAL CARCAÇA, LONA POLIÉSTER, MATERIAL TALÃO ARAME AÇO, MATERIAL BANDA RODAGEM BORRACHA ALTA RESISTÊNCIA, MATERIAL FLANCOS, MISTURA BORRACHA ALTA FLEXIBILIDADE, TIPO ESTRUTURA RADIAL, CARACTERISTICAS ADICIONAIS SEM CÂMARA, 185/70 ARO 14, C/ SELO INMETRO IMPRESSO. PADRÃO DE QUALIDADE PIRELLI, GOODYEAR, FIRESTONE, MICHELIN OU DE QUALIDADE SIMILAR, DEVENDO POSSUIR SELO DE APROVAÇÃO DO INMETRO E DO IBAMA, 1ª LINHA </t>
  </si>
  <si>
    <t>CAMARA DE AR 12-5/ 80-18</t>
  </si>
  <si>
    <t>CAMARA DE AR 17-5 25</t>
  </si>
  <si>
    <t>CAMARA DE AR 14</t>
  </si>
  <si>
    <t>PROTETOR ARO 20</t>
  </si>
  <si>
    <t>ÓLEO DE TRANSMISSÃO 140 GL5 GALÃO DE 20 LITROS</t>
  </si>
  <si>
    <t>ÓLEO DE CAIXA 85W 90 GALÃO DE 20 LITROS</t>
  </si>
  <si>
    <t>GRAXA LUBRIFICANTE INDUSTRIAL: USO GERAL E MÚLTIPLAS APLICAÇÕES, COMPOSTO DE BASE SABÃO DE LÍTIO, MP2, COR CASTANHO ESCURO, EMBALADO EM BALDE DE 20 KG</t>
  </si>
  <si>
    <t>ÓLEO MOTOR 15W40 GALÃO 20 LITROS</t>
  </si>
  <si>
    <t>ÓLEO HIDRÁULICO XP46 GALÃO 20 LITROS</t>
  </si>
  <si>
    <t>ÓLEO HIDRÁULICO ATF GALÃO 20 LITROS</t>
  </si>
  <si>
    <t>PNEU 12.5/80-18 - PADRÃO DE QUALIDADE PIRELLI, GOODYEAR, FIRESTONE, MICHELIN OU DE QUALIDADE SIMILAR, DEVENDO POSSUIR SELO DE APROVAÇÃO DO INMETRO E DO IBAMA, 1ª LINHA, SEM CAMARA</t>
  </si>
  <si>
    <t>PNEU 19.5/24 - PADRÃO DE QUALIDADE PIRELLI, GOODYEAR, FIRESTONE, MICHELIN OU DE QUALIDADE SIMILAR, DEVENDO POSSUIR SELO DE APROVAÇÃO DO INMETRO E DO IBAMA, 1ª LINHA, SEM CAMARA, CARCAÇA ACIMA DE 12 LONAS</t>
  </si>
  <si>
    <t xml:space="preserve">PNEU 215/75 - 17.5 TRASEIRO- PNEU VEÍCULO AUTOMOTIVO, MATERIAL CARCAÇA LONA POLIESTER, MATERIAL TALÃO ARAME AÇO, MATERIAL BANDA RODAGEM BORRACHA ALTA RESISTÊNCIA, MATERIAL FLANCOS MISTURA BORRACHA ALTA FLEXIBILIDADE, TIPO ESTRUTURA CARCAÇA RADIAL, CARACTERÍSTICAS ADICIONAIS SEM CÂMARA 215/75 ARO 17.5 - PADRÃO DE QUALIDADE PIRELLI, GOODYEAR, FIRESTONE, MICHELIN OU DE QUALIDADE SIMILAR, DEVENDO POSSUIR SELO DE APROVAÇÃO DO INMETRO E DO IBAMA, 1ª LINHA </t>
  </si>
  <si>
    <t xml:space="preserve">PNEU 10.16.5 10 LONAS </t>
  </si>
  <si>
    <t>ADITIVO ARLA GALÃO 20 LITROS</t>
  </si>
  <si>
    <t>ÓLEO HIDRÁULICO 68 GALÃO 20 LITROS</t>
  </si>
  <si>
    <t>PNEU 12.16.5 - PADRÃO DE QUALIDADE PIRELLI, GOODYEAR, FIRESTONE, MICHELIN OU DE QUALIDADE SIMILAR, DEVENDO POSSUIR SELO DE APROVAÇÃO DO INMETRO E DO IBAMA, 1ª LINHA, SEM CAMARA, CARCAÇA ACIMA DE 12 LONAS</t>
  </si>
  <si>
    <t>PNEU 195/60-15 - PADRÃO DE QUALIDADE PIRELLI, GOODYEAR, FIRESTONE, MICHELIN OU DE QUALIDADE SIMILAR, DEVENDO POSSUIR SELO DE APROVAÇÃO DO INMETRO E DO IBAMA, 1ª LINHA, SEM CAMARA</t>
  </si>
  <si>
    <t>PNEU 225/60 R17 - PADRÃO DE QUALIDADE PIRELLI, GOODYEAR, FIRESTONE, MICHELIN OU DE QUALIDADE SIMILAR, DEVENDO POSSUIR SELO DE APROVAÇÃO DO INMETRO E DO IBAMA, 1ª LINHA, SEM CAMARA</t>
  </si>
  <si>
    <t>Frasco</t>
  </si>
  <si>
    <t>PREGÃO ELETRÔNICO Nº 030/2023</t>
  </si>
  <si>
    <t>PROCESSO ADMINISTRATIVO N° 3090/2022 de 29/09/2022</t>
  </si>
  <si>
    <t>EVENTUAL AQUISIÇÃO DE PNEUS E LUBRIFICANTES - SRP</t>
  </si>
  <si>
    <t>Sec. Obras</t>
  </si>
  <si>
    <t>O objeto do presente termo de referência será recebido em remessa única pela Secretaria com prazo não superior a 15 (quinze) dias úteis após recebimento de cada nota de empenho.</t>
  </si>
  <si>
    <t>Os itens deverão ser entregues na sede da Secretaria Municipal de Obras que fica localizada na Avenida José de Alencar nº1550 Centro, no horário compreendido entre 07:00 e 16:00 horas. Sendo o frete, carga e descarga por conta do fornecedor até o local indicado.</t>
  </si>
  <si>
    <t>O pagamento do objeto de que trata o PREGÃO ELETRÔNICO 030/2023, será efetuado pela Tesouraria da Prefeitura Municipal de Sumidouro.</t>
  </si>
  <si>
    <t>Abertura das Propostas: 28/03/2023, às 09:00hs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</si>
</sst>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17"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b/>
      <u/>
      <sz val="9"/>
      <name val="Arial"/>
      <family val="2"/>
    </font>
    <font>
      <b/>
      <sz val="9"/>
      <name val="Arial"/>
      <family val="2"/>
    </font>
  </fonts>
  <fills count="9">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style="thin">
        <color indexed="8"/>
      </left>
      <right style="thin">
        <color indexed="8"/>
      </right>
      <top style="thin">
        <color indexed="8"/>
      </top>
      <bottom style="thin">
        <color indexed="8"/>
      </bottom>
      <diagonal/>
    </border>
    <border>
      <left/>
      <right/>
      <top style="hair">
        <color indexed="23"/>
      </top>
      <bottom style="hair">
        <color indexed="23"/>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55"/>
      </bottom>
      <diagonal/>
    </border>
  </borders>
  <cellStyleXfs count="3">
    <xf numFmtId="0" fontId="0" fillId="0" borderId="0"/>
    <xf numFmtId="166" fontId="1" fillId="0" borderId="0" applyFont="0" applyFill="0" applyBorder="0" applyAlignment="0" applyProtection="0"/>
    <xf numFmtId="165" fontId="1" fillId="0" borderId="0" applyFont="0" applyFill="0" applyBorder="0" applyAlignment="0" applyProtection="0"/>
  </cellStyleXfs>
  <cellXfs count="73">
    <xf numFmtId="0" fontId="0" fillId="0" borderId="0" xfId="0"/>
    <xf numFmtId="0" fontId="2" fillId="0" borderId="0" xfId="0" applyFont="1" applyAlignment="1" applyProtection="1">
      <alignment horizontal="center" vertical="center" wrapText="1"/>
      <protection hidden="1"/>
    </xf>
    <xf numFmtId="0" fontId="2" fillId="0" borderId="0" xfId="0" applyFont="1" applyAlignment="1" applyProtection="1">
      <alignment vertical="center" wrapText="1"/>
      <protection hidden="1"/>
    </xf>
    <xf numFmtId="0" fontId="3" fillId="0" borderId="0" xfId="0" applyFont="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Alignment="1" applyProtection="1">
      <alignment vertical="center"/>
      <protection hidden="1"/>
    </xf>
    <xf numFmtId="4" fontId="7" fillId="0" borderId="0" xfId="0" applyNumberFormat="1" applyFont="1" applyAlignment="1" applyProtection="1">
      <alignment vertical="center" wrapText="1"/>
      <protection hidden="1"/>
    </xf>
    <xf numFmtId="0" fontId="7" fillId="0" borderId="0" xfId="0" applyFont="1" applyAlignment="1" applyProtection="1">
      <alignment vertical="center" wrapText="1"/>
      <protection hidden="1"/>
    </xf>
    <xf numFmtId="49" fontId="0" fillId="0" borderId="0" xfId="0" applyNumberFormat="1"/>
    <xf numFmtId="170" fontId="5" fillId="0" borderId="0" xfId="0" applyNumberFormat="1" applyFont="1" applyAlignment="1" applyProtection="1">
      <alignment vertical="center"/>
      <protection hidden="1"/>
    </xf>
    <xf numFmtId="170" fontId="2" fillId="0" borderId="0" xfId="2" applyNumberFormat="1" applyFont="1" applyBorder="1" applyAlignment="1" applyProtection="1">
      <alignment horizontal="center" vertical="center" wrapText="1"/>
      <protection hidden="1"/>
    </xf>
    <xf numFmtId="0" fontId="2" fillId="0" borderId="0" xfId="0" applyFont="1" applyAlignment="1">
      <alignment wrapText="1"/>
    </xf>
    <xf numFmtId="169" fontId="2" fillId="0" borderId="0" xfId="0" applyNumberFormat="1" applyFont="1" applyAlignment="1" applyProtection="1">
      <alignment horizontal="center" vertical="center" wrapText="1"/>
      <protection hidden="1"/>
    </xf>
    <xf numFmtId="169" fontId="5" fillId="0" borderId="0" xfId="0" applyNumberFormat="1" applyFont="1" applyAlignment="1" applyProtection="1">
      <alignment vertical="center"/>
      <protection hidden="1"/>
    </xf>
    <xf numFmtId="0" fontId="6" fillId="0" borderId="0" xfId="0" applyFont="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8" fillId="0" borderId="0" xfId="0" applyFont="1" applyAlignment="1" applyProtection="1">
      <alignment horizontal="right"/>
      <protection hidden="1"/>
    </xf>
    <xf numFmtId="0" fontId="10" fillId="0" borderId="0" xfId="0" applyFont="1" applyAlignment="1" applyProtection="1">
      <alignment vertical="center" wrapText="1"/>
      <protection hidden="1"/>
    </xf>
    <xf numFmtId="0" fontId="4" fillId="0" borderId="0" xfId="0" applyFont="1" applyAlignment="1" applyProtection="1">
      <alignment horizontal="center" vertical="center"/>
      <protection hidden="1"/>
    </xf>
    <xf numFmtId="169" fontId="4" fillId="0" borderId="0" xfId="0" applyNumberFormat="1" applyFont="1" applyAlignment="1" applyProtection="1">
      <alignment horizontal="center" vertical="center"/>
      <protection hidden="1"/>
    </xf>
    <xf numFmtId="170" fontId="4" fillId="0" borderId="0" xfId="0" applyNumberFormat="1" applyFont="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2" applyNumberFormat="1" applyFont="1" applyFill="1" applyBorder="1" applyAlignment="1" applyProtection="1">
      <alignment horizontal="center" vertical="center" wrapText="1"/>
      <protection hidden="1"/>
    </xf>
    <xf numFmtId="0" fontId="8" fillId="0" borderId="3" xfId="0" applyFont="1" applyBorder="1" applyAlignment="1" applyProtection="1">
      <alignment horizontal="left"/>
      <protection locked="0" hidden="1"/>
    </xf>
    <xf numFmtId="168" fontId="10" fillId="0" borderId="0" xfId="0" applyNumberFormat="1" applyFont="1" applyAlignment="1" applyProtection="1">
      <alignment vertical="center" wrapText="1"/>
      <protection hidden="1"/>
    </xf>
    <xf numFmtId="0" fontId="10" fillId="0" borderId="0" xfId="0" applyFont="1" applyAlignment="1" applyProtection="1">
      <alignment horizontal="left" vertical="center"/>
      <protection hidden="1"/>
    </xf>
    <xf numFmtId="49" fontId="2" fillId="0" borderId="0" xfId="2" applyNumberFormat="1" applyFont="1" applyBorder="1" applyAlignment="1" applyProtection="1">
      <alignment horizontal="center" vertical="center" wrapText="1"/>
      <protection hidden="1"/>
    </xf>
    <xf numFmtId="49" fontId="2" fillId="0" borderId="0" xfId="0" applyNumberFormat="1" applyFont="1" applyAlignment="1" applyProtection="1">
      <alignment vertical="center" wrapText="1"/>
      <protection hidden="1"/>
    </xf>
    <xf numFmtId="49" fontId="7" fillId="0" borderId="0" xfId="0" applyNumberFormat="1" applyFont="1" applyAlignment="1" applyProtection="1">
      <alignment vertical="center" wrapText="1"/>
      <protection hidden="1"/>
    </xf>
    <xf numFmtId="49" fontId="12" fillId="0" borderId="0" xfId="0" applyNumberFormat="1" applyFont="1" applyAlignment="1" applyProtection="1">
      <alignment vertical="center" wrapText="1"/>
      <protection hidden="1"/>
    </xf>
    <xf numFmtId="49" fontId="13" fillId="0" borderId="0" xfId="0" applyNumberFormat="1" applyFont="1" applyAlignment="1" applyProtection="1">
      <alignment vertical="center" wrapText="1"/>
      <protection hidden="1"/>
    </xf>
    <xf numFmtId="49" fontId="12" fillId="0" borderId="0" xfId="0" applyNumberFormat="1" applyFont="1" applyAlignment="1" applyProtection="1">
      <alignment horizontal="left" vertical="center" wrapText="1"/>
      <protection hidden="1"/>
    </xf>
    <xf numFmtId="49" fontId="14" fillId="0" borderId="0" xfId="0" applyNumberFormat="1" applyFont="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Alignment="1" applyProtection="1">
      <alignment vertical="center" wrapText="1"/>
      <protection hidden="1"/>
    </xf>
    <xf numFmtId="166" fontId="0" fillId="0" borderId="0" xfId="1" applyFont="1" applyFill="1" applyBorder="1" applyAlignment="1" applyProtection="1">
      <alignment horizontal="left"/>
    </xf>
    <xf numFmtId="167" fontId="7" fillId="0" borderId="2" xfId="0" applyNumberFormat="1" applyFont="1" applyBorder="1" applyAlignment="1" applyProtection="1">
      <alignment horizontal="center" vertical="center" wrapText="1"/>
      <protection hidden="1"/>
    </xf>
    <xf numFmtId="169" fontId="4" fillId="0" borderId="3" xfId="0" applyNumberFormat="1" applyFont="1" applyBorder="1" applyAlignment="1" applyProtection="1">
      <alignment horizontal="center" vertical="center"/>
      <protection hidden="1"/>
    </xf>
    <xf numFmtId="169" fontId="7" fillId="0" borderId="2" xfId="0" applyNumberFormat="1" applyFont="1" applyBorder="1" applyAlignment="1" applyProtection="1">
      <alignment horizontal="center" vertical="center" wrapText="1"/>
      <protection hidden="1"/>
    </xf>
    <xf numFmtId="0" fontId="8" fillId="0" borderId="0" xfId="0" applyFont="1" applyAlignment="1" applyProtection="1">
      <alignment vertical="center"/>
      <protection hidden="1"/>
    </xf>
    <xf numFmtId="0" fontId="15" fillId="0" borderId="0" xfId="0" applyFont="1" applyAlignment="1">
      <alignment horizontal="justify"/>
    </xf>
    <xf numFmtId="0" fontId="0" fillId="0" borderId="0" xfId="0" applyAlignment="1">
      <alignment vertical="center" wrapText="1"/>
    </xf>
    <xf numFmtId="0" fontId="16" fillId="0" borderId="0" xfId="0" applyFont="1" applyAlignment="1">
      <alignment horizontal="justify"/>
    </xf>
    <xf numFmtId="0" fontId="0" fillId="0" borderId="0" xfId="0" applyAlignment="1">
      <alignment horizontal="left" vertical="center" wrapText="1"/>
    </xf>
    <xf numFmtId="0" fontId="0" fillId="8" borderId="4" xfId="0" applyFill="1" applyBorder="1"/>
    <xf numFmtId="0" fontId="2" fillId="0" borderId="0" xfId="0" applyFont="1" applyAlignment="1">
      <alignment horizontal="left" vertical="center" wrapText="1"/>
    </xf>
    <xf numFmtId="169" fontId="8" fillId="0" borderId="2" xfId="0" applyNumberFormat="1" applyFont="1" applyBorder="1" applyAlignment="1" applyProtection="1">
      <alignment horizontal="center" vertical="center"/>
      <protection locked="0"/>
    </xf>
    <xf numFmtId="0" fontId="9" fillId="0" borderId="0" xfId="0" applyFont="1" applyAlignment="1" applyProtection="1">
      <alignment horizontal="left" vertical="center" wrapText="1"/>
      <protection hidden="1"/>
    </xf>
    <xf numFmtId="0" fontId="8" fillId="0" borderId="0" xfId="0" applyFont="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Alignment="1" applyProtection="1">
      <alignment vertical="center"/>
      <protection hidden="1"/>
    </xf>
    <xf numFmtId="0" fontId="8" fillId="0" borderId="0" xfId="0" applyFont="1" applyAlignment="1" applyProtection="1">
      <alignment vertical="center" wrapText="1"/>
      <protection hidden="1"/>
    </xf>
    <xf numFmtId="0" fontId="8" fillId="0" borderId="3" xfId="0" applyFont="1" applyBorder="1" applyAlignment="1" applyProtection="1">
      <alignment horizontal="left"/>
      <protection locked="0" hidden="1"/>
    </xf>
    <xf numFmtId="0" fontId="8" fillId="0" borderId="5" xfId="0" applyFont="1" applyBorder="1" applyAlignment="1" applyProtection="1">
      <alignment horizontal="left"/>
      <protection locked="0"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2" applyNumberFormat="1" applyFont="1" applyFill="1" applyBorder="1" applyAlignment="1" applyProtection="1">
      <alignment horizontal="left" vertical="center" wrapText="1"/>
      <protection hidden="1"/>
    </xf>
    <xf numFmtId="164" fontId="3" fillId="3" borderId="9" xfId="2"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0" fontId="1" fillId="0" borderId="0" xfId="0" applyFont="1"/>
  </cellXfs>
  <cellStyles count="3">
    <cellStyle name="Moeda" xfId="1" builtinId="4"/>
    <cellStyle name="Normal" xfId="0" builtinId="0"/>
    <cellStyle name="Vírgula" xfId="2" builtinId="3"/>
  </cellStyles>
  <dxfs count="12">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4</xdr:col>
      <xdr:colOff>234429</xdr:colOff>
      <xdr:row>0</xdr:row>
      <xdr:rowOff>695325</xdr:rowOff>
    </xdr:to>
    <xdr:sp macro="" textlink="">
      <xdr:nvSpPr>
        <xdr:cNvPr id="1025" name="Text Box 1">
          <a:extLst>
            <a:ext uri="{FF2B5EF4-FFF2-40B4-BE49-F238E27FC236}">
              <a16:creationId xmlns:a16="http://schemas.microsoft.com/office/drawing/2014/main" id="{5DD80B1A-4352-2A02-233F-D2C098317870}"/>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390525</xdr:colOff>
      <xdr:row>0</xdr:row>
      <xdr:rowOff>676275</xdr:rowOff>
    </xdr:to>
    <xdr:pic>
      <xdr:nvPicPr>
        <xdr:cNvPr id="1153" name="Picture 2" descr="brasãoGIF_300dpi">
          <a:extLst>
            <a:ext uri="{FF2B5EF4-FFF2-40B4-BE49-F238E27FC236}">
              <a16:creationId xmlns:a16="http://schemas.microsoft.com/office/drawing/2014/main" id="{B958758F-C052-3FF9-1983-7D106E8908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152400</xdr:colOff>
      <xdr:row>0</xdr:row>
      <xdr:rowOff>285750</xdr:rowOff>
    </xdr:from>
    <xdr:to>
      <xdr:col>6</xdr:col>
      <xdr:colOff>590550</xdr:colOff>
      <xdr:row>3</xdr:row>
      <xdr:rowOff>76200</xdr:rowOff>
    </xdr:to>
    <xdr:grpSp>
      <xdr:nvGrpSpPr>
        <xdr:cNvPr id="1154" name="Group 60">
          <a:extLst>
            <a:ext uri="{FF2B5EF4-FFF2-40B4-BE49-F238E27FC236}">
              <a16:creationId xmlns:a16="http://schemas.microsoft.com/office/drawing/2014/main" id="{96AA1AD4-409E-29D2-0DD0-922223BE3A5E}"/>
            </a:ext>
          </a:extLst>
        </xdr:cNvPr>
        <xdr:cNvGrpSpPr>
          <a:grpSpLocks/>
        </xdr:cNvGrpSpPr>
      </xdr:nvGrpSpPr>
      <xdr:grpSpPr bwMode="auto">
        <a:xfrm>
          <a:off x="5030857" y="285750"/>
          <a:ext cx="1796497" cy="867189"/>
          <a:chOff x="520" y="6"/>
          <a:chExt cx="188" cy="90"/>
        </a:xfrm>
      </xdr:grpSpPr>
      <xdr:sp macro="" textlink="">
        <xdr:nvSpPr>
          <xdr:cNvPr id="1085" name="Caixa de texto 2">
            <a:extLst>
              <a:ext uri="{FF2B5EF4-FFF2-40B4-BE49-F238E27FC236}">
                <a16:creationId xmlns:a16="http://schemas.microsoft.com/office/drawing/2014/main" id="{A8B88214-E18B-E558-AA5B-9CBE4EE12996}"/>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BB2F9882-C06E-4965-18C4-E587DCFDC62A}"/>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3090/22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K63"/>
  <sheetViews>
    <sheetView tabSelected="1" zoomScale="115" zoomScaleNormal="115" zoomScaleSheetLayoutView="100" workbookViewId="0">
      <selection activeCell="A8" sqref="A8"/>
    </sheetView>
  </sheetViews>
  <sheetFormatPr defaultRowHeight="12.75" x14ac:dyDescent="0.2"/>
  <cols>
    <col min="1" max="1" width="4.5703125" style="1" customWidth="1"/>
    <col min="2" max="2" width="52.28515625" style="2" customWidth="1"/>
    <col min="3" max="3" width="8.28515625" style="1" customWidth="1"/>
    <col min="4" max="4" width="8" style="1" customWidth="1"/>
    <col min="5" max="6" width="10.140625" style="13" customWidth="1"/>
    <col min="7" max="7" width="10.140625" style="11" customWidth="1"/>
    <col min="8" max="8" width="11.85546875" style="40" customWidth="1"/>
    <col min="9" max="9" width="11.5703125" style="2" customWidth="1"/>
    <col min="10" max="15" width="9.140625" style="2"/>
    <col min="16" max="16" width="10" style="2" bestFit="1" customWidth="1"/>
    <col min="17" max="16384" width="9.140625" style="2"/>
  </cols>
  <sheetData>
    <row r="1" spans="1:11" ht="58.5" customHeight="1" x14ac:dyDescent="0.2">
      <c r="H1" s="39"/>
    </row>
    <row r="2" spans="1:11" x14ac:dyDescent="0.2">
      <c r="A2" s="63" t="s">
        <v>19</v>
      </c>
      <c r="B2" s="63"/>
      <c r="C2" s="63"/>
      <c r="D2" s="63"/>
      <c r="E2" s="63"/>
      <c r="F2" s="63"/>
      <c r="G2" s="63"/>
    </row>
    <row r="3" spans="1:11" x14ac:dyDescent="0.2">
      <c r="A3" s="63" t="str">
        <f>UPPER(Dados!B1&amp;"  -  "&amp;Dados!B4)</f>
        <v>PREGÃO ELETRÔNICO Nº 030/2023  -  ABERTURA DAS PROPOSTAS: 28/03/2023, ÀS 09:00HS</v>
      </c>
      <c r="B3" s="63"/>
      <c r="C3" s="63"/>
      <c r="D3" s="63"/>
      <c r="E3" s="63"/>
      <c r="F3" s="63"/>
      <c r="G3" s="63"/>
    </row>
    <row r="4" spans="1:11" x14ac:dyDescent="0.2">
      <c r="A4" s="64" t="str">
        <f>Dados!B3</f>
        <v>EVENTUAL AQUISIÇÃO DE PNEUS E LUBRIFICANTES - SRP</v>
      </c>
      <c r="B4" s="64"/>
      <c r="C4" s="64"/>
      <c r="D4" s="64"/>
      <c r="E4" s="64"/>
      <c r="F4" s="64"/>
      <c r="G4" s="64"/>
    </row>
    <row r="5" spans="1:11" x14ac:dyDescent="0.2">
      <c r="A5" s="63" t="str">
        <f>Dados!B2</f>
        <v>PROCESSO ADMINISTRATIVO N° 3090/2022 de 29/09/2022</v>
      </c>
      <c r="B5" s="63"/>
      <c r="C5" s="63"/>
      <c r="D5" s="63"/>
      <c r="E5" s="63"/>
      <c r="F5" s="63"/>
      <c r="G5" s="63"/>
    </row>
    <row r="6" spans="1:11" x14ac:dyDescent="0.2">
      <c r="A6" s="52" t="str">
        <f>Dados!B7</f>
        <v>MENOR PREÇO POR ITEM</v>
      </c>
      <c r="B6" s="52"/>
      <c r="C6" s="61" t="s">
        <v>29</v>
      </c>
      <c r="D6" s="61"/>
      <c r="E6" s="62">
        <f>Dados!B8</f>
        <v>951376.72</v>
      </c>
      <c r="F6" s="62"/>
      <c r="G6" s="52"/>
    </row>
    <row r="7" spans="1:11" ht="2.25" customHeight="1" x14ac:dyDescent="0.2">
      <c r="A7" s="6"/>
      <c r="B7" s="6"/>
      <c r="C7" s="6"/>
      <c r="D7" s="6"/>
      <c r="E7" s="14"/>
      <c r="F7" s="14"/>
      <c r="G7" s="10"/>
    </row>
    <row r="8" spans="1:11" s="8" customFormat="1" ht="12" customHeight="1" x14ac:dyDescent="0.2">
      <c r="A8" s="15" t="s">
        <v>0</v>
      </c>
      <c r="B8" s="65"/>
      <c r="C8" s="65"/>
      <c r="D8" s="65"/>
      <c r="E8" s="65"/>
      <c r="F8" s="65"/>
      <c r="G8" s="65"/>
      <c r="H8" s="41"/>
    </row>
    <row r="9" spans="1:11" s="8" customFormat="1" ht="12" customHeight="1" x14ac:dyDescent="0.2">
      <c r="A9" s="15" t="s">
        <v>1</v>
      </c>
      <c r="B9" s="66"/>
      <c r="C9" s="66"/>
      <c r="D9" s="66"/>
      <c r="E9" s="66"/>
      <c r="F9" s="66"/>
      <c r="G9" s="66"/>
      <c r="H9" s="41"/>
    </row>
    <row r="10" spans="1:11" s="8" customFormat="1" ht="12" customHeight="1" x14ac:dyDescent="0.2">
      <c r="A10" s="15" t="s">
        <v>2</v>
      </c>
      <c r="B10" s="36"/>
      <c r="C10" s="26" t="s">
        <v>8</v>
      </c>
      <c r="D10" s="71"/>
      <c r="E10" s="71"/>
      <c r="F10" s="71"/>
      <c r="G10" s="71"/>
      <c r="H10" s="41"/>
    </row>
    <row r="11" spans="1:11" ht="4.5" customHeight="1" x14ac:dyDescent="0.2">
      <c r="A11" s="3"/>
      <c r="B11" s="28"/>
      <c r="C11" s="28"/>
      <c r="D11" s="28"/>
      <c r="E11" s="50"/>
      <c r="F11" s="29"/>
      <c r="G11" s="30"/>
    </row>
    <row r="12" spans="1:11" s="8" customFormat="1" ht="22.5" x14ac:dyDescent="0.2">
      <c r="A12" s="32" t="s">
        <v>3</v>
      </c>
      <c r="B12" s="32" t="s">
        <v>4</v>
      </c>
      <c r="C12" s="32" t="s">
        <v>5</v>
      </c>
      <c r="D12" s="32" t="s">
        <v>6</v>
      </c>
      <c r="E12" s="46" t="s">
        <v>25</v>
      </c>
      <c r="F12" s="46" t="s">
        <v>26</v>
      </c>
      <c r="G12" s="32" t="s">
        <v>7</v>
      </c>
      <c r="H12" s="41"/>
    </row>
    <row r="13" spans="1:11" s="8" customFormat="1" ht="11.25" x14ac:dyDescent="0.2">
      <c r="A13" s="33">
        <v>1</v>
      </c>
      <c r="B13" s="31" t="s">
        <v>49</v>
      </c>
      <c r="C13" s="34" t="s">
        <v>86</v>
      </c>
      <c r="D13" s="49">
        <v>120</v>
      </c>
      <c r="E13" s="51">
        <v>32.28</v>
      </c>
      <c r="F13" s="59"/>
      <c r="G13" s="35" t="str">
        <f>IF(F13="","",IF(ISTEXT(F13),"NC",F13*D13))</f>
        <v/>
      </c>
      <c r="H13" s="41"/>
      <c r="K13" s="7"/>
    </row>
    <row r="14" spans="1:11" s="8" customFormat="1" ht="11.25" x14ac:dyDescent="0.2">
      <c r="A14" s="33">
        <v>2</v>
      </c>
      <c r="B14" s="31" t="s">
        <v>50</v>
      </c>
      <c r="C14" s="34" t="s">
        <v>44</v>
      </c>
      <c r="D14" s="49">
        <v>30</v>
      </c>
      <c r="E14" s="51">
        <v>1114.68</v>
      </c>
      <c r="F14" s="59"/>
      <c r="G14" s="35" t="str">
        <f t="shared" ref="G14:G49" si="0">IF(F14="","",IF(ISTEXT(F14),"NC",F14*D14))</f>
        <v/>
      </c>
      <c r="H14" s="41"/>
      <c r="K14" s="7"/>
    </row>
    <row r="15" spans="1:11" s="8" customFormat="1" ht="11.25" x14ac:dyDescent="0.2">
      <c r="A15" s="33">
        <v>3</v>
      </c>
      <c r="B15" s="31" t="s">
        <v>51</v>
      </c>
      <c r="C15" s="34" t="s">
        <v>86</v>
      </c>
      <c r="D15" s="49">
        <v>96</v>
      </c>
      <c r="E15" s="51">
        <v>24.91</v>
      </c>
      <c r="F15" s="59"/>
      <c r="G15" s="35" t="str">
        <f t="shared" si="0"/>
        <v/>
      </c>
      <c r="H15" s="41"/>
      <c r="K15" s="7"/>
    </row>
    <row r="16" spans="1:11" s="8" customFormat="1" ht="11.25" x14ac:dyDescent="0.2">
      <c r="A16" s="33">
        <v>4</v>
      </c>
      <c r="B16" s="31" t="s">
        <v>52</v>
      </c>
      <c r="C16" s="34" t="s">
        <v>44</v>
      </c>
      <c r="D16" s="49">
        <v>10</v>
      </c>
      <c r="E16" s="51">
        <v>292.56</v>
      </c>
      <c r="F16" s="59"/>
      <c r="G16" s="35" t="str">
        <f t="shared" si="0"/>
        <v/>
      </c>
      <c r="H16" s="41"/>
      <c r="K16" s="7"/>
    </row>
    <row r="17" spans="1:11" s="8" customFormat="1" ht="11.25" x14ac:dyDescent="0.2">
      <c r="A17" s="33">
        <v>5</v>
      </c>
      <c r="B17" s="31" t="s">
        <v>53</v>
      </c>
      <c r="C17" s="34" t="s">
        <v>48</v>
      </c>
      <c r="D17" s="49">
        <v>100</v>
      </c>
      <c r="E17" s="51">
        <v>25</v>
      </c>
      <c r="F17" s="59"/>
      <c r="G17" s="35" t="str">
        <f t="shared" si="0"/>
        <v/>
      </c>
      <c r="H17" s="41"/>
      <c r="K17" s="7"/>
    </row>
    <row r="18" spans="1:11" s="8" customFormat="1" ht="11.25" x14ac:dyDescent="0.2">
      <c r="A18" s="33">
        <v>6</v>
      </c>
      <c r="B18" s="31" t="s">
        <v>54</v>
      </c>
      <c r="C18" s="34" t="s">
        <v>86</v>
      </c>
      <c r="D18" s="49">
        <v>96</v>
      </c>
      <c r="E18" s="51">
        <v>15.21</v>
      </c>
      <c r="F18" s="59"/>
      <c r="G18" s="35" t="str">
        <f t="shared" si="0"/>
        <v/>
      </c>
      <c r="H18" s="41"/>
      <c r="K18" s="7"/>
    </row>
    <row r="19" spans="1:11" s="8" customFormat="1" ht="11.25" x14ac:dyDescent="0.2">
      <c r="A19" s="33">
        <v>7</v>
      </c>
      <c r="B19" s="31" t="s">
        <v>55</v>
      </c>
      <c r="C19" s="34" t="s">
        <v>44</v>
      </c>
      <c r="D19" s="49">
        <v>10</v>
      </c>
      <c r="E19" s="51">
        <v>193.92</v>
      </c>
      <c r="F19" s="59"/>
      <c r="G19" s="35" t="str">
        <f t="shared" si="0"/>
        <v/>
      </c>
      <c r="H19" s="41"/>
      <c r="K19" s="7"/>
    </row>
    <row r="20" spans="1:11" s="8" customFormat="1" ht="90" x14ac:dyDescent="0.2">
      <c r="A20" s="33">
        <v>8</v>
      </c>
      <c r="B20" s="31" t="s">
        <v>56</v>
      </c>
      <c r="C20" s="34" t="s">
        <v>44</v>
      </c>
      <c r="D20" s="49">
        <v>4</v>
      </c>
      <c r="E20" s="51">
        <v>2537.52</v>
      </c>
      <c r="F20" s="59"/>
      <c r="G20" s="35" t="str">
        <f t="shared" si="0"/>
        <v/>
      </c>
      <c r="H20" s="41"/>
      <c r="K20" s="7"/>
    </row>
    <row r="21" spans="1:11" s="8" customFormat="1" ht="90" x14ac:dyDescent="0.2">
      <c r="A21" s="33">
        <v>9</v>
      </c>
      <c r="B21" s="31" t="s">
        <v>57</v>
      </c>
      <c r="C21" s="34" t="s">
        <v>44</v>
      </c>
      <c r="D21" s="49">
        <v>20</v>
      </c>
      <c r="E21" s="51">
        <v>2588.4299999999998</v>
      </c>
      <c r="F21" s="59"/>
      <c r="G21" s="35" t="str">
        <f t="shared" si="0"/>
        <v/>
      </c>
      <c r="H21" s="41"/>
      <c r="K21" s="7"/>
    </row>
    <row r="22" spans="1:11" s="8" customFormat="1" ht="11.25" x14ac:dyDescent="0.2">
      <c r="A22" s="33">
        <v>10</v>
      </c>
      <c r="B22" s="31" t="s">
        <v>58</v>
      </c>
      <c r="C22" s="34" t="s">
        <v>44</v>
      </c>
      <c r="D22" s="49">
        <v>20</v>
      </c>
      <c r="E22" s="51">
        <v>201.51</v>
      </c>
      <c r="F22" s="59"/>
      <c r="G22" s="35" t="str">
        <f t="shared" si="0"/>
        <v/>
      </c>
      <c r="H22" s="41"/>
      <c r="K22" s="7"/>
    </row>
    <row r="23" spans="1:11" s="8" customFormat="1" ht="101.25" x14ac:dyDescent="0.2">
      <c r="A23" s="33">
        <v>11</v>
      </c>
      <c r="B23" s="31" t="s">
        <v>59</v>
      </c>
      <c r="C23" s="34" t="s">
        <v>44</v>
      </c>
      <c r="D23" s="49">
        <v>32</v>
      </c>
      <c r="E23" s="51">
        <v>2681.26</v>
      </c>
      <c r="F23" s="59"/>
      <c r="G23" s="35" t="str">
        <f t="shared" si="0"/>
        <v/>
      </c>
      <c r="H23" s="41"/>
      <c r="K23" s="7"/>
    </row>
    <row r="24" spans="1:11" s="8" customFormat="1" ht="101.25" x14ac:dyDescent="0.2">
      <c r="A24" s="33">
        <v>12</v>
      </c>
      <c r="B24" s="31" t="s">
        <v>60</v>
      </c>
      <c r="C24" s="34" t="s">
        <v>44</v>
      </c>
      <c r="D24" s="49">
        <v>54</v>
      </c>
      <c r="E24" s="51">
        <v>3165.43</v>
      </c>
      <c r="F24" s="59"/>
      <c r="G24" s="35" t="str">
        <f t="shared" si="0"/>
        <v/>
      </c>
      <c r="H24" s="41"/>
      <c r="K24" s="7"/>
    </row>
    <row r="25" spans="1:11" s="8" customFormat="1" ht="146.25" x14ac:dyDescent="0.2">
      <c r="A25" s="33">
        <v>13</v>
      </c>
      <c r="B25" s="31" t="s">
        <v>61</v>
      </c>
      <c r="C25" s="34" t="s">
        <v>44</v>
      </c>
      <c r="D25" s="49">
        <v>12</v>
      </c>
      <c r="E25" s="51">
        <v>345.17</v>
      </c>
      <c r="F25" s="59"/>
      <c r="G25" s="35" t="str">
        <f t="shared" si="0"/>
        <v/>
      </c>
      <c r="H25" s="41"/>
      <c r="K25" s="7"/>
    </row>
    <row r="26" spans="1:11" s="8" customFormat="1" ht="11.25" x14ac:dyDescent="0.2">
      <c r="A26" s="33">
        <v>14</v>
      </c>
      <c r="B26" s="31" t="s">
        <v>62</v>
      </c>
      <c r="C26" s="34" t="s">
        <v>44</v>
      </c>
      <c r="D26" s="49">
        <v>10</v>
      </c>
      <c r="E26" s="51">
        <v>202.09</v>
      </c>
      <c r="F26" s="59"/>
      <c r="G26" s="35" t="str">
        <f t="shared" si="0"/>
        <v/>
      </c>
      <c r="H26" s="41"/>
      <c r="K26" s="7"/>
    </row>
    <row r="27" spans="1:11" s="8" customFormat="1" ht="45" x14ac:dyDescent="0.2">
      <c r="A27" s="33">
        <v>15</v>
      </c>
      <c r="B27" s="31" t="s">
        <v>63</v>
      </c>
      <c r="C27" s="34" t="s">
        <v>44</v>
      </c>
      <c r="D27" s="49">
        <v>30</v>
      </c>
      <c r="E27" s="51">
        <v>4678.82</v>
      </c>
      <c r="F27" s="59"/>
      <c r="G27" s="35" t="str">
        <f t="shared" si="0"/>
        <v/>
      </c>
      <c r="H27" s="41"/>
      <c r="K27" s="7"/>
    </row>
    <row r="28" spans="1:11" s="8" customFormat="1" ht="45" x14ac:dyDescent="0.2">
      <c r="A28" s="33">
        <v>16</v>
      </c>
      <c r="B28" s="31" t="s">
        <v>64</v>
      </c>
      <c r="C28" s="34" t="s">
        <v>44</v>
      </c>
      <c r="D28" s="49">
        <v>16</v>
      </c>
      <c r="E28" s="51">
        <v>5177.7700000000004</v>
      </c>
      <c r="F28" s="59"/>
      <c r="G28" s="35" t="str">
        <f t="shared" si="0"/>
        <v/>
      </c>
      <c r="H28" s="41"/>
      <c r="K28" s="7"/>
    </row>
    <row r="29" spans="1:11" s="8" customFormat="1" ht="101.25" x14ac:dyDescent="0.2">
      <c r="A29" s="33">
        <v>17</v>
      </c>
      <c r="B29" s="31" t="s">
        <v>65</v>
      </c>
      <c r="C29" s="34" t="s">
        <v>44</v>
      </c>
      <c r="D29" s="49">
        <v>4</v>
      </c>
      <c r="E29" s="51">
        <v>1706.48</v>
      </c>
      <c r="F29" s="59"/>
      <c r="G29" s="35" t="str">
        <f t="shared" si="0"/>
        <v/>
      </c>
      <c r="H29" s="41"/>
      <c r="K29" s="7"/>
    </row>
    <row r="30" spans="1:11" s="8" customFormat="1" ht="101.25" x14ac:dyDescent="0.2">
      <c r="A30" s="33">
        <v>18</v>
      </c>
      <c r="B30" s="31" t="s">
        <v>66</v>
      </c>
      <c r="C30" s="34" t="s">
        <v>44</v>
      </c>
      <c r="D30" s="49">
        <v>30</v>
      </c>
      <c r="E30" s="51">
        <v>551.47</v>
      </c>
      <c r="F30" s="59"/>
      <c r="G30" s="35" t="str">
        <f t="shared" si="0"/>
        <v/>
      </c>
      <c r="H30" s="41"/>
      <c r="K30" s="7"/>
    </row>
    <row r="31" spans="1:11" s="8" customFormat="1" ht="11.25" x14ac:dyDescent="0.2">
      <c r="A31" s="33">
        <v>19</v>
      </c>
      <c r="B31" s="31" t="s">
        <v>67</v>
      </c>
      <c r="C31" s="34" t="s">
        <v>44</v>
      </c>
      <c r="D31" s="49">
        <v>8</v>
      </c>
      <c r="E31" s="51">
        <v>371.71</v>
      </c>
      <c r="F31" s="59"/>
      <c r="G31" s="35" t="str">
        <f t="shared" si="0"/>
        <v/>
      </c>
      <c r="H31" s="41"/>
      <c r="K31" s="7"/>
    </row>
    <row r="32" spans="1:11" s="8" customFormat="1" ht="11.25" x14ac:dyDescent="0.2">
      <c r="A32" s="33">
        <v>20</v>
      </c>
      <c r="B32" s="31" t="s">
        <v>68</v>
      </c>
      <c r="C32" s="34" t="s">
        <v>44</v>
      </c>
      <c r="D32" s="49">
        <v>10</v>
      </c>
      <c r="E32" s="51">
        <v>752</v>
      </c>
      <c r="F32" s="59"/>
      <c r="G32" s="35" t="str">
        <f t="shared" si="0"/>
        <v/>
      </c>
      <c r="H32" s="41"/>
      <c r="K32" s="7"/>
    </row>
    <row r="33" spans="1:11" s="8" customFormat="1" ht="11.25" x14ac:dyDescent="0.2">
      <c r="A33" s="33">
        <v>21</v>
      </c>
      <c r="B33" s="31" t="s">
        <v>69</v>
      </c>
      <c r="C33" s="34" t="s">
        <v>44</v>
      </c>
      <c r="D33" s="49">
        <v>10</v>
      </c>
      <c r="E33" s="51">
        <v>136.51</v>
      </c>
      <c r="F33" s="59"/>
      <c r="G33" s="35" t="str">
        <f t="shared" si="0"/>
        <v/>
      </c>
      <c r="H33" s="41"/>
      <c r="K33" s="7"/>
    </row>
    <row r="34" spans="1:11" s="8" customFormat="1" ht="11.25" x14ac:dyDescent="0.2">
      <c r="A34" s="33">
        <v>22</v>
      </c>
      <c r="B34" s="31" t="s">
        <v>70</v>
      </c>
      <c r="C34" s="34" t="s">
        <v>44</v>
      </c>
      <c r="D34" s="49">
        <v>20</v>
      </c>
      <c r="E34" s="51">
        <v>82.01</v>
      </c>
      <c r="F34" s="59"/>
      <c r="G34" s="35" t="str">
        <f t="shared" si="0"/>
        <v/>
      </c>
      <c r="H34" s="41"/>
      <c r="K34" s="7"/>
    </row>
    <row r="35" spans="1:11" s="8" customFormat="1" ht="11.25" x14ac:dyDescent="0.2">
      <c r="A35" s="33">
        <v>23</v>
      </c>
      <c r="B35" s="31" t="s">
        <v>71</v>
      </c>
      <c r="C35" s="34" t="s">
        <v>44</v>
      </c>
      <c r="D35" s="49">
        <v>20</v>
      </c>
      <c r="E35" s="51">
        <v>475.95</v>
      </c>
      <c r="F35" s="59"/>
      <c r="G35" s="35" t="str">
        <f t="shared" si="0"/>
        <v/>
      </c>
      <c r="H35" s="41"/>
      <c r="K35" s="7"/>
    </row>
    <row r="36" spans="1:11" s="8" customFormat="1" ht="11.25" x14ac:dyDescent="0.2">
      <c r="A36" s="33">
        <v>24</v>
      </c>
      <c r="B36" s="31" t="s">
        <v>72</v>
      </c>
      <c r="C36" s="34" t="s">
        <v>44</v>
      </c>
      <c r="D36" s="49">
        <v>20</v>
      </c>
      <c r="E36" s="51">
        <v>511.45</v>
      </c>
      <c r="F36" s="59"/>
      <c r="G36" s="35" t="str">
        <f t="shared" si="0"/>
        <v/>
      </c>
      <c r="H36" s="41"/>
      <c r="K36" s="7"/>
    </row>
    <row r="37" spans="1:11" s="8" customFormat="1" ht="33.75" x14ac:dyDescent="0.2">
      <c r="A37" s="33">
        <v>25</v>
      </c>
      <c r="B37" s="31" t="s">
        <v>73</v>
      </c>
      <c r="C37" s="34" t="s">
        <v>44</v>
      </c>
      <c r="D37" s="49">
        <v>35</v>
      </c>
      <c r="E37" s="51">
        <v>525.84</v>
      </c>
      <c r="F37" s="59"/>
      <c r="G37" s="35" t="str">
        <f t="shared" si="0"/>
        <v/>
      </c>
      <c r="H37" s="41"/>
      <c r="K37" s="7"/>
    </row>
    <row r="38" spans="1:11" s="8" customFormat="1" ht="11.25" x14ac:dyDescent="0.2">
      <c r="A38" s="33">
        <v>26</v>
      </c>
      <c r="B38" s="31" t="s">
        <v>74</v>
      </c>
      <c r="C38" s="34" t="s">
        <v>44</v>
      </c>
      <c r="D38" s="49">
        <v>45</v>
      </c>
      <c r="E38" s="51">
        <v>434.45</v>
      </c>
      <c r="F38" s="59"/>
      <c r="G38" s="35" t="str">
        <f t="shared" si="0"/>
        <v/>
      </c>
      <c r="H38" s="41"/>
      <c r="K38" s="7"/>
    </row>
    <row r="39" spans="1:11" s="8" customFormat="1" ht="11.25" x14ac:dyDescent="0.2">
      <c r="A39" s="33">
        <v>27</v>
      </c>
      <c r="B39" s="31" t="s">
        <v>75</v>
      </c>
      <c r="C39" s="34" t="s">
        <v>44</v>
      </c>
      <c r="D39" s="49">
        <v>30</v>
      </c>
      <c r="E39" s="51">
        <v>503.85</v>
      </c>
      <c r="F39" s="59"/>
      <c r="G39" s="35" t="str">
        <f t="shared" si="0"/>
        <v/>
      </c>
      <c r="H39" s="41"/>
      <c r="K39" s="7"/>
    </row>
    <row r="40" spans="1:11" s="8" customFormat="1" ht="11.25" x14ac:dyDescent="0.2">
      <c r="A40" s="33">
        <v>28</v>
      </c>
      <c r="B40" s="31" t="s">
        <v>76</v>
      </c>
      <c r="C40" s="34" t="s">
        <v>44</v>
      </c>
      <c r="D40" s="49">
        <v>5</v>
      </c>
      <c r="E40" s="51">
        <v>640.45000000000005</v>
      </c>
      <c r="F40" s="59"/>
      <c r="G40" s="35" t="str">
        <f t="shared" si="0"/>
        <v/>
      </c>
      <c r="H40" s="41"/>
      <c r="K40" s="7"/>
    </row>
    <row r="41" spans="1:11" s="8" customFormat="1" ht="45" x14ac:dyDescent="0.2">
      <c r="A41" s="33">
        <v>29</v>
      </c>
      <c r="B41" s="31" t="s">
        <v>77</v>
      </c>
      <c r="C41" s="34" t="s">
        <v>44</v>
      </c>
      <c r="D41" s="49">
        <v>20</v>
      </c>
      <c r="E41" s="51">
        <v>2784.8</v>
      </c>
      <c r="F41" s="59"/>
      <c r="G41" s="35" t="str">
        <f t="shared" si="0"/>
        <v/>
      </c>
      <c r="H41" s="41"/>
      <c r="K41" s="7"/>
    </row>
    <row r="42" spans="1:11" s="8" customFormat="1" ht="45" x14ac:dyDescent="0.2">
      <c r="A42" s="33">
        <v>30</v>
      </c>
      <c r="B42" s="31" t="s">
        <v>78</v>
      </c>
      <c r="C42" s="34" t="s">
        <v>44</v>
      </c>
      <c r="D42" s="49">
        <v>16</v>
      </c>
      <c r="E42" s="51">
        <v>5391.56</v>
      </c>
      <c r="F42" s="59"/>
      <c r="G42" s="35" t="str">
        <f t="shared" si="0"/>
        <v/>
      </c>
      <c r="H42" s="41"/>
      <c r="K42" s="7"/>
    </row>
    <row r="43" spans="1:11" s="8" customFormat="1" ht="101.25" x14ac:dyDescent="0.2">
      <c r="A43" s="33">
        <v>31</v>
      </c>
      <c r="B43" s="31" t="s">
        <v>79</v>
      </c>
      <c r="C43" s="34" t="s">
        <v>44</v>
      </c>
      <c r="D43" s="49">
        <v>12</v>
      </c>
      <c r="E43" s="51">
        <v>1706.48</v>
      </c>
      <c r="F43" s="59"/>
      <c r="G43" s="35" t="str">
        <f t="shared" si="0"/>
        <v/>
      </c>
      <c r="H43" s="41"/>
      <c r="K43" s="7"/>
    </row>
    <row r="44" spans="1:11" s="8" customFormat="1" ht="11.25" x14ac:dyDescent="0.2">
      <c r="A44" s="33">
        <v>32</v>
      </c>
      <c r="B44" s="31" t="s">
        <v>80</v>
      </c>
      <c r="C44" s="34" t="s">
        <v>44</v>
      </c>
      <c r="D44" s="49">
        <v>12</v>
      </c>
      <c r="E44" s="51">
        <v>1422.86</v>
      </c>
      <c r="F44" s="59"/>
      <c r="G44" s="35" t="str">
        <f t="shared" si="0"/>
        <v/>
      </c>
      <c r="H44" s="41"/>
      <c r="K44" s="7"/>
    </row>
    <row r="45" spans="1:11" s="8" customFormat="1" ht="11.25" x14ac:dyDescent="0.2">
      <c r="A45" s="33">
        <v>33</v>
      </c>
      <c r="B45" s="31" t="s">
        <v>81</v>
      </c>
      <c r="C45" s="34" t="s">
        <v>44</v>
      </c>
      <c r="D45" s="49">
        <v>30</v>
      </c>
      <c r="E45" s="51">
        <v>163.1</v>
      </c>
      <c r="F45" s="59"/>
      <c r="G45" s="35" t="str">
        <f t="shared" si="0"/>
        <v/>
      </c>
      <c r="H45" s="41"/>
      <c r="K45" s="7"/>
    </row>
    <row r="46" spans="1:11" s="8" customFormat="1" ht="11.25" x14ac:dyDescent="0.2">
      <c r="A46" s="33">
        <v>34</v>
      </c>
      <c r="B46" s="31" t="s">
        <v>82</v>
      </c>
      <c r="C46" s="34" t="s">
        <v>44</v>
      </c>
      <c r="D46" s="49">
        <v>60</v>
      </c>
      <c r="E46" s="51">
        <v>470.13</v>
      </c>
      <c r="F46" s="59"/>
      <c r="G46" s="35" t="str">
        <f t="shared" si="0"/>
        <v/>
      </c>
      <c r="H46" s="41"/>
      <c r="K46" s="7"/>
    </row>
    <row r="47" spans="1:11" s="8" customFormat="1" ht="45" x14ac:dyDescent="0.2">
      <c r="A47" s="33">
        <v>35</v>
      </c>
      <c r="B47" s="31" t="s">
        <v>83</v>
      </c>
      <c r="C47" s="34" t="s">
        <v>44</v>
      </c>
      <c r="D47" s="49">
        <v>8</v>
      </c>
      <c r="E47" s="51">
        <v>1666.59</v>
      </c>
      <c r="F47" s="59"/>
      <c r="G47" s="35" t="str">
        <f t="shared" si="0"/>
        <v/>
      </c>
      <c r="H47" s="41"/>
      <c r="K47" s="7"/>
    </row>
    <row r="48" spans="1:11" s="8" customFormat="1" ht="45" x14ac:dyDescent="0.2">
      <c r="A48" s="33">
        <v>36</v>
      </c>
      <c r="B48" s="31" t="s">
        <v>84</v>
      </c>
      <c r="C48" s="34" t="s">
        <v>44</v>
      </c>
      <c r="D48" s="49">
        <v>8</v>
      </c>
      <c r="E48" s="51">
        <v>646.89</v>
      </c>
      <c r="F48" s="59"/>
      <c r="G48" s="35" t="str">
        <f t="shared" si="0"/>
        <v/>
      </c>
      <c r="H48" s="41"/>
      <c r="K48" s="7"/>
    </row>
    <row r="49" spans="1:11" s="8" customFormat="1" ht="45" x14ac:dyDescent="0.2">
      <c r="A49" s="33">
        <v>37</v>
      </c>
      <c r="B49" s="31" t="s">
        <v>85</v>
      </c>
      <c r="C49" s="34" t="s">
        <v>44</v>
      </c>
      <c r="D49" s="49">
        <v>8</v>
      </c>
      <c r="E49" s="51">
        <v>847.63</v>
      </c>
      <c r="F49" s="59"/>
      <c r="G49" s="35" t="str">
        <f t="shared" si="0"/>
        <v/>
      </c>
      <c r="H49" s="41"/>
      <c r="K49" s="7"/>
    </row>
    <row r="50" spans="1:11" s="27" customFormat="1" ht="9" x14ac:dyDescent="0.2">
      <c r="A50" s="37"/>
      <c r="E50" s="47"/>
      <c r="F50" s="67" t="s">
        <v>27</v>
      </c>
      <c r="G50" s="68"/>
      <c r="H50" s="42"/>
    </row>
    <row r="51" spans="1:11" ht="14.25" customHeight="1" x14ac:dyDescent="0.2">
      <c r="F51" s="69" t="str">
        <f>IF(SUM(G13:G49)=0,"",SUM(G13:G49))</f>
        <v/>
      </c>
      <c r="G51" s="70"/>
      <c r="H51" s="43"/>
    </row>
    <row r="52" spans="1:11" s="38" customFormat="1" ht="9" x14ac:dyDescent="0.2">
      <c r="A52" s="60" t="str">
        <f>" - "&amp;Dados!B23</f>
        <v xml:space="preserve"> - O objeto do presente termo de referência será recebido em remessa única pela Secretaria com prazo não superior a 15 (quinze) dias úteis após recebimento de cada nota de empenho.</v>
      </c>
      <c r="B52" s="60"/>
      <c r="C52" s="60"/>
      <c r="D52" s="60"/>
      <c r="E52" s="60"/>
      <c r="F52" s="60"/>
      <c r="G52" s="60"/>
      <c r="H52" s="44"/>
    </row>
    <row r="53" spans="1:11" s="38" customFormat="1" ht="23.25" customHeight="1" x14ac:dyDescent="0.2">
      <c r="A53" s="60" t="str">
        <f>" - "&amp;Dados!B24</f>
        <v xml:space="preserve"> - Os itens deverão ser entregues na sede da Secretaria Municipal de Obras que fica localizada na Avenida José de Alencar nº1550 Centro, no horário compreendido entre 07:00 e 16:00 horas. Sendo o frete, carga e descarga por conta do fornecedor até o local indicado.</v>
      </c>
      <c r="B53" s="60"/>
      <c r="C53" s="60"/>
      <c r="D53" s="60"/>
      <c r="E53" s="60"/>
      <c r="F53" s="60"/>
      <c r="G53" s="60"/>
      <c r="H53" s="44"/>
    </row>
    <row r="54" spans="1:11" s="38" customFormat="1" ht="9" x14ac:dyDescent="0.2">
      <c r="A54" s="60" t="str">
        <f>" - "&amp;Dados!B25</f>
        <v xml:space="preserve"> - O pagamento do objeto de que trata o PREGÃO ELETRÔNICO 030/2023, será efetuado pela Tesouraria da Prefeitura Municipal de Sumidouro.</v>
      </c>
      <c r="B54" s="60"/>
      <c r="C54" s="60"/>
      <c r="D54" s="60"/>
      <c r="E54" s="60"/>
      <c r="F54" s="60"/>
      <c r="G54" s="60"/>
      <c r="H54" s="44"/>
    </row>
    <row r="55" spans="1:11" s="27" customFormat="1" ht="9" x14ac:dyDescent="0.2">
      <c r="A55" s="60" t="str">
        <f>" - "&amp;Dados!B26</f>
        <v xml:space="preserve"> - Proposta válida por 60 (sessenta) dias</v>
      </c>
      <c r="B55" s="60"/>
      <c r="C55" s="60"/>
      <c r="D55" s="60"/>
      <c r="E55" s="60"/>
      <c r="F55" s="60"/>
      <c r="G55" s="60"/>
      <c r="H55" s="42"/>
    </row>
    <row r="56" spans="1:11" ht="21" customHeight="1" x14ac:dyDescent="0.2">
      <c r="A56" s="60" t="str">
        <f>" - "&amp;Dados!B28</f>
        <v xml:space="preserve"> - A Licitante poderá apresentar prospecto, ficha técnica ou outros documentos com informações que permitam a melhor identificação e qualificação do(s) item(ns) licitado(s);</v>
      </c>
      <c r="B56" s="60"/>
      <c r="C56" s="60"/>
      <c r="D56" s="60"/>
      <c r="E56" s="60"/>
      <c r="F56" s="60"/>
      <c r="G56" s="60"/>
      <c r="H56" s="45"/>
    </row>
    <row r="57" spans="1:11" ht="21.75" customHeight="1" x14ac:dyDescent="0.2">
      <c r="A57" s="60" t="str">
        <f>" - "&amp;Dados!B29</f>
        <v xml:space="preserve"> - A proposta de preços ajustada ao lance final deverá conter o valor numérico dos preços unitários e totais, não podendo exceder o valor do lance final;</v>
      </c>
      <c r="B57" s="60"/>
      <c r="C57" s="60"/>
      <c r="D57" s="60"/>
      <c r="E57" s="60"/>
      <c r="F57" s="60"/>
      <c r="G57" s="60"/>
      <c r="H57" s="45"/>
    </row>
    <row r="58" spans="1:11" ht="21.75" customHeight="1" x14ac:dyDescent="0.2">
      <c r="A58" s="60" t="str">
        <f>" - "&amp;Dados!B30</f>
        <v xml:space="preserve"> - Quando da atualização da proposta de preço, o licitante deverá atualizar observando os valores unitários e globais os quais deverão ser menores ou iguais aos valores máximos/referência expressos no Anexo II - termo de referência;</v>
      </c>
      <c r="B58" s="60"/>
      <c r="C58" s="60"/>
      <c r="D58" s="60"/>
      <c r="E58" s="60"/>
      <c r="F58" s="60"/>
      <c r="G58" s="60"/>
      <c r="H58" s="45"/>
    </row>
    <row r="59" spans="1:11" ht="21.75" customHeight="1" x14ac:dyDescent="0.2">
      <c r="A59" s="60" t="str">
        <f>" - "&amp;Dados!B31</f>
        <v xml:space="preserve"> - O preço proposto deve compreender todas as despesas concernentes ao fornecimento do (s) material (is), bem como Impostos, Tributos, Frete, Contratação de Pessoal, entre outros, que deverão correr totalmente por conta da Empresa vencedora;</v>
      </c>
      <c r="B59" s="60"/>
      <c r="C59" s="60"/>
      <c r="D59" s="60"/>
      <c r="E59" s="60"/>
      <c r="F59" s="60"/>
      <c r="G59" s="60"/>
      <c r="H59" s="45"/>
    </row>
    <row r="60" spans="1:11" ht="21.75" customHeight="1" x14ac:dyDescent="0.2">
      <c r="A60" s="60" t="str">
        <f>" - "&amp;Dados!B32</f>
        <v xml:space="preserve"> - Declaramos para todos os efeitos legais que, ao apresentar esta proposta, com os preços e prazos acima indicados, estamos de pleno acordo com as condições gerais e especiais estabelecidas para esta licitação, as quais nos submetemos incondicional e integralmente;</v>
      </c>
      <c r="B60" s="60"/>
      <c r="C60" s="60"/>
      <c r="D60" s="60"/>
      <c r="E60" s="60"/>
      <c r="F60" s="60"/>
      <c r="G60" s="60"/>
      <c r="H60" s="45"/>
    </row>
    <row r="61" spans="1:11" ht="21.75" customHeight="1" x14ac:dyDescent="0.2">
      <c r="A61" s="60" t="str">
        <f>" - "&amp;Dados!B33</f>
        <v xml:space="preserve"> - Declaramos que até a presente data inexistem fatos impeditivos a participação desta empresa ao presente certame licitatório, ciente da obrigatoriedade de declarar ocorrências posteriores;</v>
      </c>
      <c r="B61" s="60"/>
      <c r="C61" s="60"/>
      <c r="D61" s="60"/>
      <c r="E61" s="60"/>
      <c r="F61" s="60"/>
      <c r="G61" s="60"/>
      <c r="H61" s="45"/>
    </row>
    <row r="62" spans="1:11" ht="30" customHeight="1" x14ac:dyDescent="0.2">
      <c r="A62" s="60" t="str">
        <f>" - "&amp;Dados!B34</f>
        <v xml:space="preserve"> - Declaramos que não possuímos em nosso quadro funcional servidor público ou dirigente de órgão ou entidade contratante ou responsável pela licitação, conforme art.9 da lei 8.666/93, e não possuímos em nosso quadro societário servidor público da ativa, ou empregado de empresa pública ou de sociedade de economia mista;</v>
      </c>
      <c r="B62" s="60"/>
      <c r="C62" s="60"/>
      <c r="D62" s="60"/>
      <c r="E62" s="60"/>
      <c r="F62" s="60"/>
      <c r="G62" s="60"/>
    </row>
    <row r="63" spans="1:11" ht="25.5" customHeight="1" x14ac:dyDescent="0.2">
      <c r="A63" s="60" t="str">
        <f>" - "&amp;Dados!B35</f>
        <v xml:space="preserve"> - Declaramos, ainda, sob as penas da lei, que não estamos cumprindo pena de inidoneidade para licitar e contratar com a Administração Pública, em qualquer de suas esferas Federal, Estadual e Municipal, inclusive no Distrito Federal, conforme art. 97 da Lei nº. 8.666/93.</v>
      </c>
      <c r="B63" s="60"/>
      <c r="C63" s="60"/>
      <c r="D63" s="60"/>
      <c r="E63" s="60"/>
      <c r="F63" s="60"/>
      <c r="G63" s="60"/>
    </row>
  </sheetData>
  <sheetProtection algorithmName="SHA-512" hashValue="tMv+sbN7M/dI8f5nXDg4LSE1koNvLDaLS946KPxkjV/Gc594jRvU1jLfN7KaDSaaNjysrAyHDgSusA8AqkkBew==" saltValue="+hwqTtF+ETCyYNZOneW+mg==" spinCount="100000" sheet="1" objects="1" scenarios="1"/>
  <autoFilter ref="A11:G63" xr:uid="{00000000-0009-0000-0000-000000000000}"/>
  <mergeCells count="23">
    <mergeCell ref="A52:G52"/>
    <mergeCell ref="A53:G53"/>
    <mergeCell ref="A54:G54"/>
    <mergeCell ref="B8:G8"/>
    <mergeCell ref="A55:G55"/>
    <mergeCell ref="B9:G9"/>
    <mergeCell ref="F50:G50"/>
    <mergeCell ref="F51:G51"/>
    <mergeCell ref="D10:G10"/>
    <mergeCell ref="C6:D6"/>
    <mergeCell ref="E6:F6"/>
    <mergeCell ref="A2:G2"/>
    <mergeCell ref="A3:G3"/>
    <mergeCell ref="A4:G4"/>
    <mergeCell ref="A5:G5"/>
    <mergeCell ref="A62:G62"/>
    <mergeCell ref="A63:G63"/>
    <mergeCell ref="A56:G56"/>
    <mergeCell ref="A57:G57"/>
    <mergeCell ref="A58:G58"/>
    <mergeCell ref="A59:G59"/>
    <mergeCell ref="A60:G60"/>
    <mergeCell ref="A61:G61"/>
  </mergeCells>
  <phoneticPr fontId="0" type="noConversion"/>
  <conditionalFormatting sqref="F50">
    <cfRule type="expression" dxfId="11" priority="1" stopIfTrue="1">
      <formula>IF($J50="Empate",IF(H50=1,TRUE(),FALSE()),FALSE())</formula>
    </cfRule>
    <cfRule type="expression" dxfId="10" priority="2" stopIfTrue="1">
      <formula>IF(H50="&gt;",FALSE(),IF(H50&gt;0,TRUE(),FALSE()))</formula>
    </cfRule>
    <cfRule type="expression" dxfId="9" priority="3" stopIfTrue="1">
      <formula>IF(H50="&gt;",TRUE(),FALSE())</formula>
    </cfRule>
  </conditionalFormatting>
  <conditionalFormatting sqref="F51">
    <cfRule type="expression" dxfId="8" priority="4" stopIfTrue="1">
      <formula>IF($J50="OK",IF(H50=1,TRUE(),FALSE()),FALSE())</formula>
    </cfRule>
    <cfRule type="expression" dxfId="7" priority="5" stopIfTrue="1">
      <formula>IF($J50="Empate",IF(H50=1,TRUE(),FALSE()),FALSE())</formula>
    </cfRule>
    <cfRule type="expression" dxfId="6" priority="6" stopIfTrue="1">
      <formula>IF($J50="Empate",IF(H50=2,TRUE(),FALSE()),FALSE())</formula>
    </cfRule>
  </conditionalFormatting>
  <conditionalFormatting sqref="F13:F49">
    <cfRule type="cellIs" dxfId="5" priority="11" stopIfTrue="1" operator="equal">
      <formula>""</formula>
    </cfRule>
  </conditionalFormatting>
  <conditionalFormatting sqref="D13:D49">
    <cfRule type="expression" priority="12" stopIfTrue="1">
      <formula>$A13</formula>
    </cfRule>
  </conditionalFormatting>
  <conditionalFormatting sqref="B10">
    <cfRule type="cellIs" dxfId="4" priority="8" stopIfTrue="1" operator="equal">
      <formula>$G$1</formula>
    </cfRule>
  </conditionalFormatting>
  <conditionalFormatting sqref="B8:G9">
    <cfRule type="cellIs" dxfId="3" priority="9" stopIfTrue="1" operator="equal">
      <formula>$J$1</formula>
    </cfRule>
  </conditionalFormatting>
  <conditionalFormatting sqref="B13:B49">
    <cfRule type="expression" dxfId="2" priority="10" stopIfTrue="1">
      <formula>IF(#REF!=1,IF(#REF!=0,1,0),0)</formula>
    </cfRule>
  </conditionalFormatting>
  <conditionalFormatting sqref="D10:G10">
    <cfRule type="cellIs" dxfId="1" priority="24" stopIfTrue="1" operator="equal">
      <formula>$E$1</formula>
    </cfRule>
  </conditionalFormatting>
  <conditionalFormatting sqref="G13:G49">
    <cfRule type="expression" dxfId="0" priority="25" stopIfTrue="1">
      <formula>IF(ISTEXT(F13),FALSE(),IF(F13&gt;E13,TRUE(),FALSE()))</formula>
    </cfRule>
  </conditionalFormatting>
  <printOptions horizontalCentered="1"/>
  <pageMargins left="0.51181102362204722" right="0.31496062992125984" top="0.39370078740157483" bottom="1.0236220472440944" header="0.51181102362204722" footer="0.55118110236220474"/>
  <pageSetup paperSize="9" scale="93"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35"/>
  <sheetViews>
    <sheetView workbookViewId="0">
      <selection activeCell="B18" sqref="B18"/>
    </sheetView>
  </sheetViews>
  <sheetFormatPr defaultRowHeight="12.75" x14ac:dyDescent="0.2"/>
  <cols>
    <col min="1" max="1" width="15" customWidth="1"/>
    <col min="2" max="2" width="51.85546875" customWidth="1"/>
    <col min="3" max="5" width="31.140625" customWidth="1"/>
    <col min="6" max="8" width="14" customWidth="1"/>
    <col min="9" max="9" width="19.28515625" customWidth="1"/>
    <col min="10" max="13" width="14.5703125" customWidth="1"/>
    <col min="14" max="15" width="9.28515625" customWidth="1"/>
  </cols>
  <sheetData>
    <row r="1" spans="1:7" x14ac:dyDescent="0.2">
      <c r="A1" s="16" t="s">
        <v>9</v>
      </c>
      <c r="B1" s="5" t="s">
        <v>87</v>
      </c>
      <c r="E1" s="4"/>
      <c r="F1" s="4"/>
      <c r="G1" s="4"/>
    </row>
    <row r="2" spans="1:7" x14ac:dyDescent="0.2">
      <c r="A2" s="16" t="s">
        <v>10</v>
      </c>
      <c r="B2" s="5" t="s">
        <v>88</v>
      </c>
      <c r="E2" s="4"/>
      <c r="F2" s="4"/>
      <c r="G2" s="4"/>
    </row>
    <row r="3" spans="1:7" x14ac:dyDescent="0.2">
      <c r="A3" s="16" t="s">
        <v>11</v>
      </c>
      <c r="B3" s="5" t="s">
        <v>89</v>
      </c>
      <c r="C3" s="5"/>
      <c r="E3" s="55"/>
      <c r="F3" s="4"/>
      <c r="G3" s="4"/>
    </row>
    <row r="4" spans="1:7" x14ac:dyDescent="0.2">
      <c r="A4" s="16" t="s">
        <v>12</v>
      </c>
      <c r="B4" s="72" t="s">
        <v>94</v>
      </c>
      <c r="C4" s="5"/>
      <c r="E4" s="55"/>
      <c r="F4" s="4"/>
      <c r="G4" s="4"/>
    </row>
    <row r="5" spans="1:7" x14ac:dyDescent="0.2">
      <c r="A5" s="16" t="s">
        <v>13</v>
      </c>
      <c r="B5" s="5" t="s">
        <v>45</v>
      </c>
      <c r="C5" s="5"/>
      <c r="E5" s="55"/>
      <c r="F5" s="4"/>
      <c r="G5" s="4"/>
    </row>
    <row r="6" spans="1:7" x14ac:dyDescent="0.2">
      <c r="A6" s="16" t="s">
        <v>31</v>
      </c>
      <c r="B6" s="12" t="s">
        <v>46</v>
      </c>
      <c r="C6" s="5"/>
      <c r="E6" s="55"/>
      <c r="F6" s="4"/>
      <c r="G6" s="4"/>
    </row>
    <row r="7" spans="1:7" x14ac:dyDescent="0.2">
      <c r="A7" s="16" t="s">
        <v>14</v>
      </c>
      <c r="B7" s="5" t="s">
        <v>30</v>
      </c>
      <c r="C7" s="5"/>
      <c r="E7" s="55"/>
      <c r="F7" s="4"/>
      <c r="G7" s="4"/>
    </row>
    <row r="8" spans="1:7" x14ac:dyDescent="0.2">
      <c r="A8" s="25" t="s">
        <v>23</v>
      </c>
      <c r="B8" s="48">
        <v>951376.72</v>
      </c>
      <c r="C8" s="5"/>
      <c r="E8" s="55"/>
      <c r="F8" s="4"/>
      <c r="G8" s="4"/>
    </row>
    <row r="9" spans="1:7" x14ac:dyDescent="0.2">
      <c r="A9" s="17" t="s">
        <v>0</v>
      </c>
      <c r="E9" s="4"/>
      <c r="F9" s="4"/>
      <c r="G9" s="4"/>
    </row>
    <row r="10" spans="1:7" x14ac:dyDescent="0.2">
      <c r="A10" s="18" t="s">
        <v>2</v>
      </c>
      <c r="E10" s="4"/>
      <c r="F10" s="4"/>
      <c r="G10" s="4"/>
    </row>
    <row r="11" spans="1:7" x14ac:dyDescent="0.2">
      <c r="A11" s="19" t="s">
        <v>8</v>
      </c>
      <c r="E11" s="4"/>
      <c r="F11" s="4"/>
      <c r="G11" s="4"/>
    </row>
    <row r="12" spans="1:7" x14ac:dyDescent="0.2">
      <c r="A12" s="18" t="s">
        <v>20</v>
      </c>
      <c r="E12" s="4"/>
      <c r="F12" s="4"/>
      <c r="G12" s="4"/>
    </row>
    <row r="13" spans="1:7" x14ac:dyDescent="0.2">
      <c r="A13" s="18" t="s">
        <v>24</v>
      </c>
      <c r="E13" s="4"/>
      <c r="F13" s="4"/>
      <c r="G13" s="4"/>
    </row>
    <row r="14" spans="1:7" x14ac:dyDescent="0.2">
      <c r="A14" s="57" t="s">
        <v>33</v>
      </c>
      <c r="E14" s="4"/>
      <c r="F14" s="4"/>
      <c r="G14" s="4"/>
    </row>
    <row r="15" spans="1:7" x14ac:dyDescent="0.2">
      <c r="A15" s="57" t="s">
        <v>34</v>
      </c>
      <c r="E15" s="4"/>
      <c r="F15" s="4"/>
      <c r="G15" s="4"/>
    </row>
    <row r="16" spans="1:7" x14ac:dyDescent="0.2">
      <c r="A16" s="57" t="s">
        <v>35</v>
      </c>
      <c r="B16" s="24"/>
      <c r="E16" s="24"/>
      <c r="F16" s="4"/>
      <c r="G16" s="4"/>
    </row>
    <row r="17" spans="1:256" s="23" customFormat="1" x14ac:dyDescent="0.2">
      <c r="A17" s="22" t="s">
        <v>21</v>
      </c>
      <c r="B17" s="58" t="s">
        <v>90</v>
      </c>
      <c r="C17" s="24"/>
      <c r="D17" s="24"/>
      <c r="E17" s="56"/>
      <c r="F17" s="24"/>
      <c r="G17" s="24"/>
      <c r="H17" s="24"/>
      <c r="I17" s="24"/>
      <c r="J17" s="24"/>
      <c r="K17" s="24"/>
      <c r="L17" s="24"/>
      <c r="M17" s="24"/>
    </row>
    <row r="18" spans="1:256" s="23" customFormat="1" x14ac:dyDescent="0.2">
      <c r="A18" s="22" t="s">
        <v>22</v>
      </c>
      <c r="B18" s="56"/>
      <c r="C18" s="12"/>
      <c r="D18" s="12"/>
      <c r="E18" s="12"/>
      <c r="F18" s="12"/>
      <c r="G18" s="12"/>
      <c r="H18" s="24"/>
      <c r="I18" s="24"/>
      <c r="J18" s="24"/>
      <c r="K18" s="24"/>
      <c r="L18" s="24"/>
      <c r="M18" s="24"/>
      <c r="IV18" s="24"/>
    </row>
    <row r="19" spans="1:256" x14ac:dyDescent="0.2">
      <c r="B19" s="24"/>
      <c r="E19" s="4"/>
      <c r="F19" s="24"/>
      <c r="G19" s="24"/>
    </row>
    <row r="20" spans="1:256" x14ac:dyDescent="0.2">
      <c r="B20" s="24"/>
      <c r="E20" s="53"/>
      <c r="F20" s="24"/>
      <c r="G20" s="24"/>
    </row>
    <row r="21" spans="1:256" x14ac:dyDescent="0.2">
      <c r="E21" s="53"/>
      <c r="F21" s="53"/>
      <c r="G21" s="53"/>
    </row>
    <row r="22" spans="1:256" x14ac:dyDescent="0.2">
      <c r="E22" s="53"/>
      <c r="F22" s="53"/>
      <c r="G22" s="53"/>
    </row>
    <row r="23" spans="1:256" ht="51" x14ac:dyDescent="0.2">
      <c r="A23" s="20" t="s">
        <v>15</v>
      </c>
      <c r="B23" s="21" t="s">
        <v>91</v>
      </c>
      <c r="E23" s="4"/>
      <c r="F23" s="4"/>
      <c r="G23" s="53"/>
    </row>
    <row r="24" spans="1:256" ht="63.75" x14ac:dyDescent="0.2">
      <c r="A24" s="20" t="s">
        <v>16</v>
      </c>
      <c r="B24" s="21" t="s">
        <v>92</v>
      </c>
      <c r="E24" s="4"/>
      <c r="F24" s="4"/>
      <c r="G24" s="53"/>
    </row>
    <row r="25" spans="1:256" ht="38.25" x14ac:dyDescent="0.2">
      <c r="A25" s="20" t="s">
        <v>17</v>
      </c>
      <c r="B25" s="12" t="s">
        <v>93</v>
      </c>
      <c r="C25" s="9"/>
      <c r="E25" s="4"/>
      <c r="F25" s="4"/>
      <c r="G25" s="53"/>
    </row>
    <row r="26" spans="1:256" ht="25.5" x14ac:dyDescent="0.2">
      <c r="A26" s="20" t="s">
        <v>18</v>
      </c>
      <c r="B26" s="21" t="s">
        <v>28</v>
      </c>
      <c r="E26" s="4"/>
      <c r="F26" s="4"/>
      <c r="G26" s="53"/>
    </row>
    <row r="27" spans="1:256" x14ac:dyDescent="0.2">
      <c r="A27" s="20" t="s">
        <v>32</v>
      </c>
      <c r="B27" s="54" t="s">
        <v>47</v>
      </c>
      <c r="G27" s="53"/>
    </row>
    <row r="28" spans="1:256" ht="38.25" x14ac:dyDescent="0.2">
      <c r="B28" s="21" t="s">
        <v>36</v>
      </c>
    </row>
    <row r="29" spans="1:256" ht="38.25" x14ac:dyDescent="0.2">
      <c r="B29" s="21" t="s">
        <v>37</v>
      </c>
    </row>
    <row r="30" spans="1:256" ht="63.75" x14ac:dyDescent="0.2">
      <c r="B30" s="21" t="s">
        <v>38</v>
      </c>
    </row>
    <row r="31" spans="1:256" ht="63.75" x14ac:dyDescent="0.2">
      <c r="B31" s="21" t="s">
        <v>39</v>
      </c>
    </row>
    <row r="32" spans="1:256" ht="63.75" x14ac:dyDescent="0.2">
      <c r="B32" s="21" t="s">
        <v>40</v>
      </c>
    </row>
    <row r="33" spans="2:2" ht="51" x14ac:dyDescent="0.2">
      <c r="B33" s="21" t="s">
        <v>41</v>
      </c>
    </row>
    <row r="34" spans="2:2" ht="76.5" x14ac:dyDescent="0.2">
      <c r="B34" s="21" t="s">
        <v>42</v>
      </c>
    </row>
    <row r="35" spans="2:2" ht="63.75" x14ac:dyDescent="0.2">
      <c r="B35" s="21" t="s">
        <v>43</v>
      </c>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4</vt:i4>
      </vt:variant>
    </vt:vector>
  </HeadingPairs>
  <TitlesOfParts>
    <vt:vector size="6" baseType="lpstr">
      <vt:lpstr>Quadro de Preços</vt:lpstr>
      <vt:lpstr>Dados</vt:lpstr>
      <vt:lpstr>Dados!_GoBack</vt:lpstr>
      <vt:lpstr>Dados!_Hlk94602424</vt:lpstr>
      <vt:lpstr>Dados!_Hlk94602431</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2023-01-30T13:46:39Z</cp:lastPrinted>
  <dcterms:created xsi:type="dcterms:W3CDTF">2006-04-18T17:38:46Z</dcterms:created>
  <dcterms:modified xsi:type="dcterms:W3CDTF">2023-03-14T18:28:10Z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