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EstaPasta_de_trabalho"/>
  <mc:AlternateContent xmlns:mc="http://schemas.openxmlformats.org/markup-compatibility/2006">
    <mc:Choice Requires="x15">
      <x15ac:absPath xmlns:x15ac="http://schemas.microsoft.com/office/spreadsheetml/2010/11/ac" url="D:\licitacoes\2023\Pregão Eletronico\Pregão Eletrônico 045-23 - Eventual Aquisição de Material de Escritório - SMAD\"/>
    </mc:Choice>
  </mc:AlternateContent>
  <xr:revisionPtr revIDLastSave="0" documentId="13_ncr:1_{FEAD161D-8282-46C8-9ECD-CFB9D85496F9}"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Preços'!$A$11:$G$98</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0" i="1" l="1"/>
  <c r="G61" i="1"/>
  <c r="G62" i="1"/>
  <c r="G63" i="1"/>
  <c r="G64" i="1"/>
  <c r="G65" i="1"/>
  <c r="G66" i="1"/>
  <c r="G67" i="1"/>
  <c r="G68" i="1"/>
  <c r="G69" i="1"/>
  <c r="G70" i="1"/>
  <c r="G71" i="1"/>
  <c r="G72" i="1"/>
  <c r="G73" i="1"/>
  <c r="G74" i="1"/>
  <c r="G75" i="1"/>
  <c r="G76" i="1"/>
  <c r="G77" i="1"/>
  <c r="G78" i="1"/>
  <c r="G79" i="1"/>
  <c r="G80" i="1"/>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81" i="1"/>
  <c r="G82" i="1"/>
  <c r="G83" i="1"/>
  <c r="G84" i="1"/>
  <c r="A92" i="1" l="1"/>
  <c r="A93" i="1"/>
  <c r="A94" i="1"/>
  <c r="A95" i="1"/>
  <c r="A96" i="1"/>
  <c r="A97" i="1"/>
  <c r="A98" i="1"/>
  <c r="A91" i="1"/>
  <c r="E6" i="1"/>
  <c r="G13" i="1"/>
  <c r="A4" i="1"/>
  <c r="A89" i="1"/>
  <c r="A90" i="1"/>
  <c r="A88" i="1"/>
  <c r="A87" i="1"/>
  <c r="A6" i="1"/>
  <c r="A5" i="1"/>
  <c r="A3" i="1"/>
  <c r="F86" i="1" l="1"/>
</calcChain>
</file>

<file path=xl/sharedStrings.xml><?xml version="1.0" encoding="utf-8"?>
<sst xmlns="http://schemas.openxmlformats.org/spreadsheetml/2006/main" count="205" uniqueCount="135">
  <si>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</si>
  <si>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</si>
  <si>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</si>
  <si>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</si>
  <si>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</si>
  <si>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</si>
  <si>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</si>
  <si>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</si>
  <si>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</si>
  <si>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</si>
  <si>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</si>
  <si>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</si>
  <si>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</si>
  <si>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</si>
  <si>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</si>
  <si>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</si>
  <si>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</si>
  <si>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</si>
  <si>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</si>
  <si>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</si>
  <si>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</si>
  <si>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</si>
  <si>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</si>
  <si>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</si>
  <si>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</si>
  <si>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</si>
  <si>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</si>
  <si>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</si>
  <si>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</si>
  <si>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</si>
  <si>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</si>
  <si>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</si>
  <si>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</si>
  <si>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</si>
  <si>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</si>
  <si>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</si>
  <si>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</si>
  <si>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</si>
  <si>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</si>
  <si>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</si>
  <si>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</si>
  <si>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</si>
  <si>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</si>
  <si>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</si>
  <si>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</si>
  <si>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</si>
  <si>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Prazo da Ata: 12 meses a contar de sua assinatura.</t>
  </si>
  <si>
    <t>CX</t>
  </si>
  <si>
    <t>UNID</t>
  </si>
  <si>
    <t>PCT</t>
  </si>
  <si>
    <t>Sec. Agricultura</t>
  </si>
  <si>
    <t>Sec. Meio Ambiente</t>
  </si>
  <si>
    <t>A execução do objeto da presente licitação será realizada junto a Secretaria requisitante obedecendo, na íntegra, ao detalhamento do termo de referência (ANEXO II).</t>
  </si>
  <si>
    <t>A administração rejeitará, no todo ou em parte, o fornecimento executado em desacordo com os termos do Edital e seus anexos.</t>
  </si>
  <si>
    <t>BLOCO ADESIVO 100 FOLHAS 76X102 MM AMARELO</t>
  </si>
  <si>
    <t>BLOCO ADESIVO C/ 100 FOLHAS DE 76 MM X 76 MM</t>
  </si>
  <si>
    <t>BLOCO ADESIVO PEQUENO 38 MM X 50 MM 4 BLOCOS C/ 50 FOLHAS</t>
  </si>
  <si>
    <t>BLOCO AUTOCOLANTE PARA RECADO CORES DIVERSAS COM MEDIDAS 102X76 MM COM 100 FOLHAS</t>
  </si>
  <si>
    <t>CAIXA PARA ARQUIVO MORTO, MODELO DESMONTÁVEL, MATERIAL: POLIPROPILENO (POLIONDA) CORRUGADO 350 X 245 X 130 MM</t>
  </si>
  <si>
    <t>CANETA 0.8 TRANSPARENTE AZUL CAIXA COM 50 UNIDADES, REFIL AMARELO E TAMPA TRANSPARENTE E VENTILADA, PONTA FINA</t>
  </si>
  <si>
    <t xml:space="preserve">CANETA ESFEROGRÁFICA - APOIO ANATÔMICO - PONTA 0,7 MM - CORPO SEXTAVADO E TRANSLÚCIDO - COR PRETA - CAIXA COM 50 UNIDADES </t>
  </si>
  <si>
    <t>CANETA ESFEROGRÁFICA - APOIO ANATÔMICO - PONTA 1,0 MM - COM ARREMATE DE ALUMÍNIO NA PONTA - COR AZUL - CAIXA COM 50 UNIDADES</t>
  </si>
  <si>
    <t>CANETA ESFEROGRÁFICA CRISTAL PRECISÃO, AZUL, PONTA FINA DE 0.8 MM, KIT COM 3 UNIDADES, CORPO HEXAGONAL</t>
  </si>
  <si>
    <t>CANETA MARCA TEXTO AMARELA, PONTA FIXA, TINTA A BASE DE ÁGUA, SECAGEM RÁPIDA SEM CHEIRO, NÃO TOXICA, TRAÇO 4 MM E CORPO 13,5 CM COM TAMPA E SELO DO INMETRO</t>
  </si>
  <si>
    <t>CARTUCHO DE TONER COMPATÍVEL 1536dnf MFP 100% NOVO (NÃO REMANUFATURADO)</t>
  </si>
  <si>
    <t>CARTUCHO DE TONER COMPATÍVEL BROTHER 5502 DN 100% NOVO (NÃO REMANUFATURADO)</t>
  </si>
  <si>
    <t>CARTUCHO DE TONER COMPATÍVEL BROTHER 5652 DN 100% NOVO (NÃO REMANUFATURADO)</t>
  </si>
  <si>
    <t>CARTUCHO DE TONER COMPATÍVEL BROTHER L62020W 100% NOVO (NÃO REMANUFATURADO)</t>
  </si>
  <si>
    <t>CARTUCHO DE TONER COMPATÍVEL HP  1505 100% NOVO (NÃO REMANUFATURADO)</t>
  </si>
  <si>
    <t>CARTUCHO DE TONER COMPATÍVEL HP 1022 100% NOVO (NÃO REMANUFATURADO)</t>
  </si>
  <si>
    <t>CARTUCHO DE TONER COMPATÍVEL HP M 1120 100% NOVO (NÃO REMANUFATURADO)</t>
  </si>
  <si>
    <t>CARTUCHO DE TONER COMPATÍVEL HP P 2035 100% NOVO (NÃO REMANUFATURADO)</t>
  </si>
  <si>
    <t>CARTUCHO DE TONER COMPATÍVEL HP P 3015 100% NOVO (NÃO REMANUFATURADO)</t>
  </si>
  <si>
    <t>CARTUCHO DE TONER COMPATÍVEL HP P1102W (COD. 285A) 100% NOVO (NÃO REMANUFATURADO)</t>
  </si>
  <si>
    <t>CARTUCHO DE TONER COMPATÍVEL HP Pro M203DW 100% NOVO (NÃO REMANUFATURADO)</t>
  </si>
  <si>
    <t>CARTUCHO DE TONER COMPATÍVEL LEMARK MX517 100% NOVO (NÃO REMANUFATURADO)</t>
  </si>
  <si>
    <t>CARTUCHO DE TONER COMPATÍVEL MFP 135A 100% NOVO (NÃO REMANUFATURADO)</t>
  </si>
  <si>
    <t>CARTUCHO DE TONER COMPATÍVEL SAMSUNG ML 2010 100% NOVO (NÃO REMANUFATURADO)</t>
  </si>
  <si>
    <t>CARTUCHO DE TONER COMPATÍVEL SAMSUNG SCX 3405 100% NOVO (NÃO REMANUFATURADO)</t>
  </si>
  <si>
    <t>CARTUCHO DE TONER, MODELO HP LASERJET PRO 200 COLOR MPF M276NW, ORIGINAL, (CIANO)</t>
  </si>
  <si>
    <t>CARTUCHO DE TONER, MODELO HP LASERJET PRO 200 COLOR MPF M276NW, ORIGINAL, (MAGENTA)</t>
  </si>
  <si>
    <t>CARTUCHO DE TONER, MODELO HP LASERJET PRO 200 COLOR MPF M276NW, ORIGINAL, (PRETO)</t>
  </si>
  <si>
    <t>CARTUCHO DE TONER, MODELO HP LASERJET PRO 200 COLOR MPF M276NW, ORIGINAL, Y (AMARELO)</t>
  </si>
  <si>
    <t xml:space="preserve">CLIPS GRANDE </t>
  </si>
  <si>
    <t>CLIPS MÉDIO</t>
  </si>
  <si>
    <t>CLIPS Nº 2 GALVANIZADOS COM 100 UNIDADES</t>
  </si>
  <si>
    <t>CLIPS Nº 2/0 GALVANIZADOS COM 100 UNIDADES</t>
  </si>
  <si>
    <t>CLIPS PEQUENO</t>
  </si>
  <si>
    <t>COLA BRANCA IDEAL PARA USO EM CASA, ESCOLA OU ESCRITÓRIO, COLA BRANCA COM SECAGEM TRANSPARENTE, COLA ESCOLAR ATÓXICA ADEQUADA PARA CRIANÇAS, EMBALAGEM 1X110G</t>
  </si>
  <si>
    <t>CORRETIVO EM FITA 5 MM X 6 M</t>
  </si>
  <si>
    <t>ELÁSTICO DE LÁTEX Nº 18 P/ ESCRITÓRIO (TIPO LIGA DE DINHEIRO)</t>
  </si>
  <si>
    <t>ETIQUETA ADESIVA BRANCA TAM. APROX. 33,9 MM X 99,0 MM PAPEL A4 C/ 100 FOLHAS E 1600 UNIDADES</t>
  </si>
  <si>
    <t>EXTRATOR DE GRAMPO DE ALUMÍNIO</t>
  </si>
  <si>
    <t>FITA ADESIVA TRANSPARENTE 12 MM X 65 M</t>
  </si>
  <si>
    <t>FITA ADESIVA TRANSPARENTE PARA EMPACOTAMENTO 50 MM X 50 M</t>
  </si>
  <si>
    <t>FITA CORRETIVA 5 MM X 10 M</t>
  </si>
  <si>
    <t>FITA CREPE 19 MM X 50 M</t>
  </si>
  <si>
    <t>GARRAFA DE TINTA CAPACIDADE 70 ML (ORIGINAL)  IMPRESSORA G7010 AMARELO</t>
  </si>
  <si>
    <t>GARRAFA DE TINTA CAPACIDADE 70 ML (ORIGINAL)  IMPRESSORA G7010 AZUL CIANO</t>
  </si>
  <si>
    <t>GARRAFA DE TINTA CAPACIDADE 70 ML (ORIGINAL) IMPRESSORA G7010 MAGENTA</t>
  </si>
  <si>
    <t>GARRAFA DE TINTA GI-10B CAPACIDADE 170 ML (ORIGINAL) IMPRESSORA G7010 PRETO</t>
  </si>
  <si>
    <t>GARRAFA REFIL DE TINTA, 65 ML IMPRESSORA EPSON L3150 (AMARELO) - ORIGINAL DA FABRICANTE DA IMPRESSORA</t>
  </si>
  <si>
    <t>GARRAFA REFIL DE TINTA, 65 ML IMPRESSORA EPSON L3150 (CIANO) - ORIGINAL DA FABRICANTE DA IMPRESSORA</t>
  </si>
  <si>
    <t>GARRAFA REFIL DE TINTA, 65 ML IMPRESSORA EPSON L3150 (MAGENTA) - ORIGINAL DA FABRICANTE DA IMPRESSORA</t>
  </si>
  <si>
    <t>GARRAFA REFIL DE TINTA, 65 ML IMPRESSORA EPSON L3150 (PRETO) - ORIGINAL DA FABRICANTE DA IMPRESSORA</t>
  </si>
  <si>
    <t>GARRAFA REFIL DE TINTA, 70 ML IMPRESSORA EPSON L1800 (AMARELO) - ORIGINAL DA FABRICANTE DA IMPRESSORA</t>
  </si>
  <si>
    <t>GARRAFA REFIL DE TINTA, 70 ML IMPRESSORA EPSON L1800 (CIANO CLARO) - ORIGINAL DA FABRICANTE DA IMPRESSORA</t>
  </si>
  <si>
    <t>GARRAFA REFIL DE TINTA, 70 ML IMPRESSORA EPSON L1800 (CIANO) - ORIGINAL DA FABRICANTE DA IMPRESSORA</t>
  </si>
  <si>
    <t>GARRAFA REFIL DE TINTA, 70 ML IMPRESSORA EPSON L1800 (MAGENTA CLARO) - ORIGINAL DA FABRICANTE DA IMPRESSORA</t>
  </si>
  <si>
    <t>GARRAFA REFIL DE TINTA, 70 ML IMPRESSORA EPSON L1800 (MAGENTA) - ORIGINAL DA FABRICANTE DA IMPRESSORA</t>
  </si>
  <si>
    <t>GARRAFA REFIL DE TINTA, 70 ML IMPRESSORA EPSON L1800 (PRETO) - ORIGINAL DA FABRICANTE DA IMPRESSORA</t>
  </si>
  <si>
    <t>GRAMPEADOR DE MESA 26/6 ATÉ 50 FOLHAS</t>
  </si>
  <si>
    <t>GRAMPEADOR PARA GRAMPO 26/6 PARA ATÉ 30 FOLHAS, ESTRUTURA DE AÇO COM REVESTIMENTO DE BASE EM PLÁSTICO ANTI RISCO</t>
  </si>
  <si>
    <t>GRAMPO PARA GRAMPEADOR 23/6 COM 5000</t>
  </si>
  <si>
    <t>GRAMPO PARA GRAMPEADOR 26/6 COM 5000</t>
  </si>
  <si>
    <t>GRAMPO TRILHO PLASTICO 80MM MEDIDAS 235X8X80 MM PCT COM 50</t>
  </si>
  <si>
    <t>PAPEL SULFITE ALCALINO BRANCO TAMANHO A4 210 X 297 - 75G/M2, CERTIFICADO CERFLOR DO INMETRO PACOTE 500 FOLHAS</t>
  </si>
  <si>
    <t>PASTA GRAMPO DE TRILHO, DIMENSÕES DE 22,5 X 34 CM</t>
  </si>
  <si>
    <t>REFIL DE TINTA ORIGINAL DA FABRICANTE DA IMPRESSORA MULTIFUNCIONAL EPSON L-200/ L-355 (COD. 664)  FRASCO 70 ML - COR CIANO</t>
  </si>
  <si>
    <t>REFIL DE TINTA ORIGINAL DA FABRICANTE DA IMPRESSORA MULTIFUNCIONAL EPSON L-200/ L-355 (COD. 664)  FRASCO 70 ML - COR MAGENTA</t>
  </si>
  <si>
    <t>REFIL DE TINTA ORIGINAL DA FABRICANTE DA IMPRESSORA MULTIFUNCIONAL EPSON L-200/ L-355 (COD. 664) FRASCO 70 ML - COR AMARELO</t>
  </si>
  <si>
    <t>REFIL DE TINTA ORIGINAL DA FABRICANTE DA IMPRESSORA MULTIFUNCIONAL EPSON M-205 (COD. 774)  FRASCO 140 ML - COR PRETO</t>
  </si>
  <si>
    <t>REFIL DE TINTA ORIGINAL DA MARCA FABRICANTE PARA IMPRESSORA MULTIFUNCIONAL CANON G7010   FRASCO 170 ML - COR PRETO</t>
  </si>
  <si>
    <t>REFIL DE TINTA ORIGINAL DA MARCA FABRICANTE PARA IMPRESSORA MULTIFUNCIONAL CANON G7010 FRASCO 70 ML - COR AMARELO</t>
  </si>
  <si>
    <t>REFIL DE TINTA ORIGINAL DA MARCA FABRICANTE PARA IMPRESSORA MULTIFUNCIONAL CANON G7010  FRASCO 70 ML - COR MAGENTA</t>
  </si>
  <si>
    <t>REFIL DE TINTA ORIGINAL DA MARCA FABRICANTE PARA IMPRESSORA MULTIFUNCIONAL CANON G7010 FRASCO 70 ML - COR CIANO</t>
  </si>
  <si>
    <t>KIT</t>
  </si>
  <si>
    <t>KG</t>
  </si>
  <si>
    <t>PREGÃO ELETRÔNICO Nº 045/2023</t>
  </si>
  <si>
    <t>PROCESSO ADMINISTRATIVO N° 0040/2023 de 04/01/2023</t>
  </si>
  <si>
    <t>EVENTUAL AQUISIÇÃO DE MATERIAL DIDÁTICO, ESCRITÓRIO E INFORMÁTICA - SRP</t>
  </si>
  <si>
    <t>Sec. Administração</t>
  </si>
  <si>
    <t>Sec. Obras</t>
  </si>
  <si>
    <t>O pagamento do objeto de que trata o PREGÃO ELETRÔNICO 045/2023, será efetuado pela Tesouraria da Prefeitura Municipal de Sumidouro.</t>
  </si>
  <si>
    <t>Abertura das Propostas: 29/03/2023,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</si>
</sst>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2">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030857" y="285750"/>
          <a:ext cx="1796497"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0040/23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98"/>
  <sheetViews>
    <sheetView tabSelected="1" zoomScale="115" zoomScaleNormal="115" zoomScaleSheetLayoutView="100" workbookViewId="0">
      <selection activeCell="A13" sqref="A13"/>
    </sheetView>
  </sheetViews>
  <sheetFormatPr defaultRowHeight="12.75" x14ac:dyDescent="0.2"/>
  <cols>
    <col min="1" max="1" width="4.5703125" style="1" customWidth="1"/>
    <col min="2" max="2" width="52.2851562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63" t="s">
        <v>19</v>
      </c>
      <c r="B2" s="63"/>
      <c r="C2" s="63"/>
      <c r="D2" s="63"/>
      <c r="E2" s="63"/>
      <c r="F2" s="63"/>
      <c r="G2" s="63"/>
    </row>
    <row r="3" spans="1:11" x14ac:dyDescent="0.2">
      <c r="A3" s="63" t="str">
        <f>UPPER(Dados!B1&amp;"  -  "&amp;Dados!B4)</f>
        <v>PREGÃO ELETRÔNICO Nº 045/2023  -  ABERTURA DAS PROPOSTAS: 29/03/2023, ÀS 09:00HS</v>
      </c>
      <c r="B3" s="63"/>
      <c r="C3" s="63"/>
      <c r="D3" s="63"/>
      <c r="E3" s="63"/>
      <c r="F3" s="63"/>
      <c r="G3" s="63"/>
    </row>
    <row r="4" spans="1:11" x14ac:dyDescent="0.2">
      <c r="A4" s="64" t="str">
        <f>Dados!B3</f>
        <v>EVENTUAL AQUISIÇÃO DE MATERIAL DIDÁTICO, ESCRITÓRIO E INFORMÁTICA - SRP</v>
      </c>
      <c r="B4" s="64"/>
      <c r="C4" s="64"/>
      <c r="D4" s="64"/>
      <c r="E4" s="64"/>
      <c r="F4" s="64"/>
      <c r="G4" s="64"/>
    </row>
    <row r="5" spans="1:11" x14ac:dyDescent="0.2">
      <c r="A5" s="63" t="str">
        <f>Dados!B2</f>
        <v>PROCESSO ADMINISTRATIVO N° 0040/2023 de 04/01/2023</v>
      </c>
      <c r="B5" s="63"/>
      <c r="C5" s="63"/>
      <c r="D5" s="63"/>
      <c r="E5" s="63"/>
      <c r="F5" s="63"/>
      <c r="G5" s="63"/>
    </row>
    <row r="6" spans="1:11" x14ac:dyDescent="0.2">
      <c r="A6" s="52" t="str">
        <f>Dados!B7</f>
        <v>MENOR PREÇO POR ITEM</v>
      </c>
      <c r="B6" s="52"/>
      <c r="C6" s="61" t="s">
        <v>29</v>
      </c>
      <c r="D6" s="61"/>
      <c r="E6" s="62">
        <f>Dados!B8</f>
        <v>80122.239999999991</v>
      </c>
      <c r="F6" s="62"/>
      <c r="G6" s="52"/>
    </row>
    <row r="7" spans="1:11" ht="2.25" customHeight="1" x14ac:dyDescent="0.2">
      <c r="A7" s="6"/>
      <c r="B7" s="6"/>
      <c r="C7" s="6"/>
      <c r="D7" s="6"/>
      <c r="E7" s="14"/>
      <c r="F7" s="14"/>
      <c r="G7" s="10"/>
    </row>
    <row r="8" spans="1:11" s="8" customFormat="1" ht="12" customHeight="1" x14ac:dyDescent="0.2">
      <c r="A8" s="15" t="s">
        <v>0</v>
      </c>
      <c r="B8" s="65"/>
      <c r="C8" s="65"/>
      <c r="D8" s="65"/>
      <c r="E8" s="65"/>
      <c r="F8" s="65"/>
      <c r="G8" s="65"/>
      <c r="H8" s="41"/>
    </row>
    <row r="9" spans="1:11" s="8" customFormat="1" ht="12" customHeight="1" x14ac:dyDescent="0.2">
      <c r="A9" s="15" t="s">
        <v>1</v>
      </c>
      <c r="B9" s="66"/>
      <c r="C9" s="66"/>
      <c r="D9" s="66"/>
      <c r="E9" s="66"/>
      <c r="F9" s="66"/>
      <c r="G9" s="66"/>
      <c r="H9" s="41"/>
    </row>
    <row r="10" spans="1:11" s="8" customFormat="1" ht="12" customHeight="1" x14ac:dyDescent="0.2">
      <c r="A10" s="15" t="s">
        <v>2</v>
      </c>
      <c r="B10" s="36"/>
      <c r="C10" s="26" t="s">
        <v>8</v>
      </c>
      <c r="D10" s="71"/>
      <c r="E10" s="71"/>
      <c r="F10" s="71"/>
      <c r="G10" s="71"/>
      <c r="H10" s="41"/>
    </row>
    <row r="11" spans="1:11" ht="4.5" customHeight="1" x14ac:dyDescent="0.2">
      <c r="A11" s="3"/>
      <c r="B11" s="28"/>
      <c r="C11" s="28"/>
      <c r="D11" s="28"/>
      <c r="E11" s="50"/>
      <c r="F11" s="29"/>
      <c r="G11" s="30"/>
    </row>
    <row r="12" spans="1:11" s="8" customFormat="1" ht="22.5" x14ac:dyDescent="0.2">
      <c r="A12" s="32" t="s">
        <v>3</v>
      </c>
      <c r="B12" s="32" t="s">
        <v>4</v>
      </c>
      <c r="C12" s="32" t="s">
        <v>5</v>
      </c>
      <c r="D12" s="32" t="s">
        <v>6</v>
      </c>
      <c r="E12" s="46" t="s">
        <v>25</v>
      </c>
      <c r="F12" s="46" t="s">
        <v>26</v>
      </c>
      <c r="G12" s="32" t="s">
        <v>7</v>
      </c>
      <c r="H12" s="41"/>
    </row>
    <row r="13" spans="1:11" s="8" customFormat="1" ht="11.25" x14ac:dyDescent="0.2">
      <c r="A13" s="33">
        <v>1</v>
      </c>
      <c r="B13" s="31" t="s">
        <v>54</v>
      </c>
      <c r="C13" s="34" t="s">
        <v>48</v>
      </c>
      <c r="D13" s="49">
        <v>10</v>
      </c>
      <c r="E13" s="51">
        <v>6.41</v>
      </c>
      <c r="F13" s="59"/>
      <c r="G13" s="35" t="str">
        <f>IF(F13="","",IF(ISTEXT(F13),"NC",F13*D13))</f>
        <v/>
      </c>
      <c r="H13" s="41"/>
      <c r="K13" s="7"/>
    </row>
    <row r="14" spans="1:11" s="8" customFormat="1" ht="11.25" x14ac:dyDescent="0.2">
      <c r="A14" s="33">
        <v>2</v>
      </c>
      <c r="B14" s="31" t="s">
        <v>55</v>
      </c>
      <c r="C14" s="34" t="s">
        <v>48</v>
      </c>
      <c r="D14" s="49">
        <v>30</v>
      </c>
      <c r="E14" s="51">
        <v>5.72</v>
      </c>
      <c r="F14" s="59"/>
      <c r="G14" s="35" t="str">
        <f t="shared" ref="G14:G84" si="0">IF(F14="","",IF(ISTEXT(F14),"NC",F14*D14))</f>
        <v/>
      </c>
      <c r="H14" s="41"/>
      <c r="K14" s="7"/>
    </row>
    <row r="15" spans="1:11" s="8" customFormat="1" ht="11.25" x14ac:dyDescent="0.2">
      <c r="A15" s="33">
        <v>3</v>
      </c>
      <c r="B15" s="31" t="s">
        <v>56</v>
      </c>
      <c r="C15" s="34" t="s">
        <v>48</v>
      </c>
      <c r="D15" s="49">
        <v>20</v>
      </c>
      <c r="E15" s="51">
        <v>6.19</v>
      </c>
      <c r="F15" s="59"/>
      <c r="G15" s="35" t="str">
        <f t="shared" si="0"/>
        <v/>
      </c>
      <c r="H15" s="41"/>
      <c r="K15" s="7"/>
    </row>
    <row r="16" spans="1:11" s="8" customFormat="1" ht="22.5" x14ac:dyDescent="0.2">
      <c r="A16" s="33">
        <v>4</v>
      </c>
      <c r="B16" s="31" t="s">
        <v>57</v>
      </c>
      <c r="C16" s="34" t="s">
        <v>48</v>
      </c>
      <c r="D16" s="49">
        <v>300</v>
      </c>
      <c r="E16" s="51">
        <v>6</v>
      </c>
      <c r="F16" s="59"/>
      <c r="G16" s="35" t="str">
        <f t="shared" si="0"/>
        <v/>
      </c>
      <c r="H16" s="41"/>
      <c r="K16" s="7"/>
    </row>
    <row r="17" spans="1:11" s="8" customFormat="1" ht="22.5" x14ac:dyDescent="0.2">
      <c r="A17" s="33">
        <v>5</v>
      </c>
      <c r="B17" s="31" t="s">
        <v>58</v>
      </c>
      <c r="C17" s="34" t="s">
        <v>48</v>
      </c>
      <c r="D17" s="49">
        <v>520</v>
      </c>
      <c r="E17" s="51">
        <v>7.58</v>
      </c>
      <c r="F17" s="59"/>
      <c r="G17" s="35" t="str">
        <f t="shared" si="0"/>
        <v/>
      </c>
      <c r="H17" s="41"/>
      <c r="K17" s="7"/>
    </row>
    <row r="18" spans="1:11" s="8" customFormat="1" ht="22.5" x14ac:dyDescent="0.2">
      <c r="A18" s="33">
        <v>6</v>
      </c>
      <c r="B18" s="31" t="s">
        <v>59</v>
      </c>
      <c r="C18" s="34" t="s">
        <v>47</v>
      </c>
      <c r="D18" s="49">
        <v>2</v>
      </c>
      <c r="E18" s="51">
        <v>49.5</v>
      </c>
      <c r="F18" s="59"/>
      <c r="G18" s="35" t="str">
        <f t="shared" si="0"/>
        <v/>
      </c>
      <c r="H18" s="41"/>
      <c r="K18" s="7"/>
    </row>
    <row r="19" spans="1:11" s="8" customFormat="1" ht="33.75" x14ac:dyDescent="0.2">
      <c r="A19" s="33">
        <v>7</v>
      </c>
      <c r="B19" s="31" t="s">
        <v>60</v>
      </c>
      <c r="C19" s="34" t="s">
        <v>47</v>
      </c>
      <c r="D19" s="49">
        <v>1</v>
      </c>
      <c r="E19" s="51">
        <v>45.51</v>
      </c>
      <c r="F19" s="59"/>
      <c r="G19" s="35" t="str">
        <f t="shared" si="0"/>
        <v/>
      </c>
      <c r="H19" s="41"/>
      <c r="K19" s="7"/>
    </row>
    <row r="20" spans="1:11" s="8" customFormat="1" ht="33.75" x14ac:dyDescent="0.2">
      <c r="A20" s="33">
        <v>8</v>
      </c>
      <c r="B20" s="31" t="s">
        <v>61</v>
      </c>
      <c r="C20" s="34" t="s">
        <v>47</v>
      </c>
      <c r="D20" s="49">
        <v>3</v>
      </c>
      <c r="E20" s="51">
        <v>48.41</v>
      </c>
      <c r="F20" s="59"/>
      <c r="G20" s="35" t="str">
        <f t="shared" si="0"/>
        <v/>
      </c>
      <c r="H20" s="41"/>
      <c r="K20" s="7"/>
    </row>
    <row r="21" spans="1:11" s="8" customFormat="1" ht="22.5" x14ac:dyDescent="0.2">
      <c r="A21" s="33">
        <v>9</v>
      </c>
      <c r="B21" s="31" t="s">
        <v>62</v>
      </c>
      <c r="C21" s="34" t="s">
        <v>126</v>
      </c>
      <c r="D21" s="49">
        <v>10</v>
      </c>
      <c r="E21" s="51">
        <v>8.84</v>
      </c>
      <c r="F21" s="59"/>
      <c r="G21" s="35" t="str">
        <f t="shared" si="0"/>
        <v/>
      </c>
      <c r="H21" s="41"/>
      <c r="K21" s="7"/>
    </row>
    <row r="22" spans="1:11" s="8" customFormat="1" ht="33.75" x14ac:dyDescent="0.2">
      <c r="A22" s="33">
        <v>10</v>
      </c>
      <c r="B22" s="31" t="s">
        <v>63</v>
      </c>
      <c r="C22" s="34" t="s">
        <v>48</v>
      </c>
      <c r="D22" s="49">
        <v>15</v>
      </c>
      <c r="E22" s="51">
        <v>3.08</v>
      </c>
      <c r="F22" s="59"/>
      <c r="G22" s="35" t="str">
        <f t="shared" si="0"/>
        <v/>
      </c>
      <c r="H22" s="41"/>
      <c r="K22" s="7"/>
    </row>
    <row r="23" spans="1:11" s="8" customFormat="1" ht="22.5" x14ac:dyDescent="0.2">
      <c r="A23" s="33">
        <v>11</v>
      </c>
      <c r="B23" s="31" t="s">
        <v>64</v>
      </c>
      <c r="C23" s="34" t="s">
        <v>48</v>
      </c>
      <c r="D23" s="49">
        <v>5</v>
      </c>
      <c r="E23" s="51">
        <v>134.66</v>
      </c>
      <c r="F23" s="59"/>
      <c r="G23" s="35" t="str">
        <f t="shared" si="0"/>
        <v/>
      </c>
      <c r="H23" s="41"/>
      <c r="K23" s="7"/>
    </row>
    <row r="24" spans="1:11" s="8" customFormat="1" ht="22.5" x14ac:dyDescent="0.2">
      <c r="A24" s="33">
        <v>12</v>
      </c>
      <c r="B24" s="31" t="s">
        <v>65</v>
      </c>
      <c r="C24" s="34" t="s">
        <v>48</v>
      </c>
      <c r="D24" s="49">
        <v>5</v>
      </c>
      <c r="E24" s="51">
        <v>153</v>
      </c>
      <c r="F24" s="59"/>
      <c r="G24" s="35" t="str">
        <f t="shared" si="0"/>
        <v/>
      </c>
      <c r="H24" s="41"/>
      <c r="K24" s="7"/>
    </row>
    <row r="25" spans="1:11" s="8" customFormat="1" ht="22.5" x14ac:dyDescent="0.2">
      <c r="A25" s="33">
        <v>13</v>
      </c>
      <c r="B25" s="31" t="s">
        <v>66</v>
      </c>
      <c r="C25" s="34" t="s">
        <v>48</v>
      </c>
      <c r="D25" s="49">
        <v>5</v>
      </c>
      <c r="E25" s="51">
        <v>145.49</v>
      </c>
      <c r="F25" s="59"/>
      <c r="G25" s="35" t="str">
        <f t="shared" si="0"/>
        <v/>
      </c>
      <c r="H25" s="41"/>
      <c r="K25" s="7"/>
    </row>
    <row r="26" spans="1:11" s="8" customFormat="1" ht="22.5" x14ac:dyDescent="0.2">
      <c r="A26" s="33">
        <v>14</v>
      </c>
      <c r="B26" s="31" t="s">
        <v>67</v>
      </c>
      <c r="C26" s="34" t="s">
        <v>48</v>
      </c>
      <c r="D26" s="49">
        <v>5</v>
      </c>
      <c r="E26" s="51">
        <v>117.23</v>
      </c>
      <c r="F26" s="59"/>
      <c r="G26" s="35" t="str">
        <f t="shared" si="0"/>
        <v/>
      </c>
      <c r="H26" s="41"/>
      <c r="K26" s="7"/>
    </row>
    <row r="27" spans="1:11" s="8" customFormat="1" ht="22.5" x14ac:dyDescent="0.2">
      <c r="A27" s="33">
        <v>15</v>
      </c>
      <c r="B27" s="31" t="s">
        <v>68</v>
      </c>
      <c r="C27" s="34" t="s">
        <v>48</v>
      </c>
      <c r="D27" s="49">
        <v>5</v>
      </c>
      <c r="E27" s="51">
        <v>69.099999999999994</v>
      </c>
      <c r="F27" s="59"/>
      <c r="G27" s="35" t="str">
        <f t="shared" si="0"/>
        <v/>
      </c>
      <c r="H27" s="41"/>
      <c r="K27" s="7"/>
    </row>
    <row r="28" spans="1:11" s="8" customFormat="1" ht="22.5" x14ac:dyDescent="0.2">
      <c r="A28" s="33">
        <v>16</v>
      </c>
      <c r="B28" s="31" t="s">
        <v>69</v>
      </c>
      <c r="C28" s="34" t="s">
        <v>48</v>
      </c>
      <c r="D28" s="49">
        <v>3</v>
      </c>
      <c r="E28" s="51">
        <v>93.87</v>
      </c>
      <c r="F28" s="59"/>
      <c r="G28" s="35" t="str">
        <f t="shared" si="0"/>
        <v/>
      </c>
      <c r="H28" s="41"/>
      <c r="K28" s="7"/>
    </row>
    <row r="29" spans="1:11" s="8" customFormat="1" ht="22.5" x14ac:dyDescent="0.2">
      <c r="A29" s="33">
        <v>17</v>
      </c>
      <c r="B29" s="31" t="s">
        <v>70</v>
      </c>
      <c r="C29" s="34" t="s">
        <v>48</v>
      </c>
      <c r="D29" s="49">
        <v>5</v>
      </c>
      <c r="E29" s="51">
        <v>79.98</v>
      </c>
      <c r="F29" s="59"/>
      <c r="G29" s="35" t="str">
        <f t="shared" si="0"/>
        <v/>
      </c>
      <c r="H29" s="41"/>
      <c r="K29" s="7"/>
    </row>
    <row r="30" spans="1:11" s="8" customFormat="1" ht="22.5" x14ac:dyDescent="0.2">
      <c r="A30" s="33">
        <v>18</v>
      </c>
      <c r="B30" s="31" t="s">
        <v>71</v>
      </c>
      <c r="C30" s="34" t="s">
        <v>48</v>
      </c>
      <c r="D30" s="49">
        <v>5</v>
      </c>
      <c r="E30" s="51">
        <v>70</v>
      </c>
      <c r="F30" s="59"/>
      <c r="G30" s="35" t="str">
        <f t="shared" si="0"/>
        <v/>
      </c>
      <c r="H30" s="41"/>
      <c r="K30" s="7"/>
    </row>
    <row r="31" spans="1:11" s="8" customFormat="1" ht="22.5" x14ac:dyDescent="0.2">
      <c r="A31" s="33">
        <v>19</v>
      </c>
      <c r="B31" s="31" t="s">
        <v>72</v>
      </c>
      <c r="C31" s="34" t="s">
        <v>48</v>
      </c>
      <c r="D31" s="49">
        <v>5</v>
      </c>
      <c r="E31" s="51">
        <v>121.85</v>
      </c>
      <c r="F31" s="59"/>
      <c r="G31" s="35" t="str">
        <f t="shared" si="0"/>
        <v/>
      </c>
      <c r="H31" s="41"/>
      <c r="K31" s="7"/>
    </row>
    <row r="32" spans="1:11" s="8" customFormat="1" ht="22.5" x14ac:dyDescent="0.2">
      <c r="A32" s="33">
        <v>20</v>
      </c>
      <c r="B32" s="31" t="s">
        <v>73</v>
      </c>
      <c r="C32" s="34" t="s">
        <v>48</v>
      </c>
      <c r="D32" s="49">
        <v>30</v>
      </c>
      <c r="E32" s="51">
        <v>58.62</v>
      </c>
      <c r="F32" s="59"/>
      <c r="G32" s="35" t="str">
        <f t="shared" si="0"/>
        <v/>
      </c>
      <c r="H32" s="41"/>
      <c r="K32" s="7"/>
    </row>
    <row r="33" spans="1:11" s="8" customFormat="1" ht="22.5" x14ac:dyDescent="0.2">
      <c r="A33" s="33">
        <v>21</v>
      </c>
      <c r="B33" s="31" t="s">
        <v>74</v>
      </c>
      <c r="C33" s="34" t="s">
        <v>48</v>
      </c>
      <c r="D33" s="49">
        <v>6</v>
      </c>
      <c r="E33" s="51">
        <v>93.39</v>
      </c>
      <c r="F33" s="59"/>
      <c r="G33" s="35" t="str">
        <f t="shared" si="0"/>
        <v/>
      </c>
      <c r="H33" s="41"/>
      <c r="K33" s="7"/>
    </row>
    <row r="34" spans="1:11" s="8" customFormat="1" ht="22.5" x14ac:dyDescent="0.2">
      <c r="A34" s="33">
        <v>22</v>
      </c>
      <c r="B34" s="31" t="s">
        <v>75</v>
      </c>
      <c r="C34" s="34" t="s">
        <v>48</v>
      </c>
      <c r="D34" s="49">
        <v>5</v>
      </c>
      <c r="E34" s="51">
        <v>220</v>
      </c>
      <c r="F34" s="59"/>
      <c r="G34" s="35" t="str">
        <f t="shared" si="0"/>
        <v/>
      </c>
      <c r="H34" s="41"/>
      <c r="K34" s="7"/>
    </row>
    <row r="35" spans="1:11" s="8" customFormat="1" ht="22.5" x14ac:dyDescent="0.2">
      <c r="A35" s="33">
        <v>23</v>
      </c>
      <c r="B35" s="31" t="s">
        <v>76</v>
      </c>
      <c r="C35" s="34" t="s">
        <v>48</v>
      </c>
      <c r="D35" s="49">
        <v>5</v>
      </c>
      <c r="E35" s="51">
        <v>113.48</v>
      </c>
      <c r="F35" s="59"/>
      <c r="G35" s="35" t="str">
        <f t="shared" si="0"/>
        <v/>
      </c>
      <c r="H35" s="41"/>
      <c r="K35" s="7"/>
    </row>
    <row r="36" spans="1:11" s="8" customFormat="1" ht="22.5" x14ac:dyDescent="0.2">
      <c r="A36" s="33">
        <v>24</v>
      </c>
      <c r="B36" s="31" t="s">
        <v>77</v>
      </c>
      <c r="C36" s="34" t="s">
        <v>48</v>
      </c>
      <c r="D36" s="49">
        <v>15</v>
      </c>
      <c r="E36" s="51">
        <v>89.58</v>
      </c>
      <c r="F36" s="59"/>
      <c r="G36" s="35" t="str">
        <f t="shared" si="0"/>
        <v/>
      </c>
      <c r="H36" s="41"/>
      <c r="K36" s="7"/>
    </row>
    <row r="37" spans="1:11" s="8" customFormat="1" ht="22.5" x14ac:dyDescent="0.2">
      <c r="A37" s="33">
        <v>25</v>
      </c>
      <c r="B37" s="31" t="s">
        <v>78</v>
      </c>
      <c r="C37" s="34" t="s">
        <v>48</v>
      </c>
      <c r="D37" s="49">
        <v>6</v>
      </c>
      <c r="E37" s="51">
        <v>98.36</v>
      </c>
      <c r="F37" s="59"/>
      <c r="G37" s="35" t="str">
        <f t="shared" si="0"/>
        <v/>
      </c>
      <c r="H37" s="41"/>
      <c r="K37" s="7"/>
    </row>
    <row r="38" spans="1:11" s="8" customFormat="1" ht="22.5" x14ac:dyDescent="0.2">
      <c r="A38" s="33">
        <v>26</v>
      </c>
      <c r="B38" s="31" t="s">
        <v>79</v>
      </c>
      <c r="C38" s="34" t="s">
        <v>48</v>
      </c>
      <c r="D38" s="49">
        <v>3</v>
      </c>
      <c r="E38" s="51">
        <v>399</v>
      </c>
      <c r="F38" s="59"/>
      <c r="G38" s="35" t="str">
        <f t="shared" si="0"/>
        <v/>
      </c>
      <c r="H38" s="41"/>
      <c r="K38" s="7"/>
    </row>
    <row r="39" spans="1:11" s="8" customFormat="1" ht="22.5" x14ac:dyDescent="0.2">
      <c r="A39" s="33">
        <v>27</v>
      </c>
      <c r="B39" s="31" t="s">
        <v>80</v>
      </c>
      <c r="C39" s="34" t="s">
        <v>48</v>
      </c>
      <c r="D39" s="49">
        <v>3</v>
      </c>
      <c r="E39" s="51">
        <v>399</v>
      </c>
      <c r="F39" s="59"/>
      <c r="G39" s="35" t="str">
        <f t="shared" si="0"/>
        <v/>
      </c>
      <c r="H39" s="41"/>
      <c r="K39" s="7"/>
    </row>
    <row r="40" spans="1:11" s="8" customFormat="1" ht="22.5" x14ac:dyDescent="0.2">
      <c r="A40" s="33">
        <v>28</v>
      </c>
      <c r="B40" s="31" t="s">
        <v>81</v>
      </c>
      <c r="C40" s="34" t="s">
        <v>48</v>
      </c>
      <c r="D40" s="49">
        <v>6</v>
      </c>
      <c r="E40" s="51">
        <v>399</v>
      </c>
      <c r="F40" s="59"/>
      <c r="G40" s="35" t="str">
        <f t="shared" si="0"/>
        <v/>
      </c>
      <c r="H40" s="41"/>
      <c r="K40" s="7"/>
    </row>
    <row r="41" spans="1:11" s="8" customFormat="1" ht="22.5" x14ac:dyDescent="0.2">
      <c r="A41" s="33">
        <v>29</v>
      </c>
      <c r="B41" s="31" t="s">
        <v>82</v>
      </c>
      <c r="C41" s="34" t="s">
        <v>48</v>
      </c>
      <c r="D41" s="49">
        <v>3</v>
      </c>
      <c r="E41" s="51">
        <v>399</v>
      </c>
      <c r="F41" s="59"/>
      <c r="G41" s="35" t="str">
        <f t="shared" si="0"/>
        <v/>
      </c>
      <c r="H41" s="41"/>
      <c r="K41" s="7"/>
    </row>
    <row r="42" spans="1:11" s="8" customFormat="1" ht="11.25" x14ac:dyDescent="0.2">
      <c r="A42" s="33">
        <v>30</v>
      </c>
      <c r="B42" s="31" t="s">
        <v>83</v>
      </c>
      <c r="C42" s="34" t="s">
        <v>47</v>
      </c>
      <c r="D42" s="49">
        <v>20</v>
      </c>
      <c r="E42" s="51">
        <v>9.61</v>
      </c>
      <c r="F42" s="59"/>
      <c r="G42" s="35" t="str">
        <f t="shared" si="0"/>
        <v/>
      </c>
      <c r="H42" s="41"/>
      <c r="K42" s="7"/>
    </row>
    <row r="43" spans="1:11" s="8" customFormat="1" ht="11.25" x14ac:dyDescent="0.2">
      <c r="A43" s="33">
        <v>31</v>
      </c>
      <c r="B43" s="31" t="s">
        <v>84</v>
      </c>
      <c r="C43" s="34" t="s">
        <v>47</v>
      </c>
      <c r="D43" s="49">
        <v>20</v>
      </c>
      <c r="E43" s="51">
        <v>6.42</v>
      </c>
      <c r="F43" s="59"/>
      <c r="G43" s="35" t="str">
        <f t="shared" si="0"/>
        <v/>
      </c>
      <c r="H43" s="41"/>
      <c r="K43" s="7"/>
    </row>
    <row r="44" spans="1:11" s="8" customFormat="1" ht="11.25" x14ac:dyDescent="0.2">
      <c r="A44" s="33">
        <v>32</v>
      </c>
      <c r="B44" s="31" t="s">
        <v>85</v>
      </c>
      <c r="C44" s="34" t="s">
        <v>47</v>
      </c>
      <c r="D44" s="49">
        <v>10</v>
      </c>
      <c r="E44" s="51">
        <v>6.27</v>
      </c>
      <c r="F44" s="59"/>
      <c r="G44" s="35" t="str">
        <f t="shared" si="0"/>
        <v/>
      </c>
      <c r="H44" s="41"/>
      <c r="K44" s="7"/>
    </row>
    <row r="45" spans="1:11" s="8" customFormat="1" ht="11.25" x14ac:dyDescent="0.2">
      <c r="A45" s="33">
        <v>33</v>
      </c>
      <c r="B45" s="31" t="s">
        <v>86</v>
      </c>
      <c r="C45" s="34" t="s">
        <v>47</v>
      </c>
      <c r="D45" s="49">
        <v>10</v>
      </c>
      <c r="E45" s="51">
        <v>8.58</v>
      </c>
      <c r="F45" s="59"/>
      <c r="G45" s="35" t="str">
        <f t="shared" si="0"/>
        <v/>
      </c>
      <c r="H45" s="41"/>
      <c r="K45" s="7"/>
    </row>
    <row r="46" spans="1:11" s="8" customFormat="1" ht="11.25" x14ac:dyDescent="0.2">
      <c r="A46" s="33">
        <v>34</v>
      </c>
      <c r="B46" s="31" t="s">
        <v>87</v>
      </c>
      <c r="C46" s="34" t="s">
        <v>47</v>
      </c>
      <c r="D46" s="49">
        <v>30</v>
      </c>
      <c r="E46" s="51">
        <v>5.65</v>
      </c>
      <c r="F46" s="59"/>
      <c r="G46" s="35" t="str">
        <f t="shared" si="0"/>
        <v/>
      </c>
      <c r="H46" s="41"/>
      <c r="K46" s="7"/>
    </row>
    <row r="47" spans="1:11" s="8" customFormat="1" ht="33.75" x14ac:dyDescent="0.2">
      <c r="A47" s="33">
        <v>35</v>
      </c>
      <c r="B47" s="31" t="s">
        <v>88</v>
      </c>
      <c r="C47" s="34" t="s">
        <v>48</v>
      </c>
      <c r="D47" s="49">
        <v>20</v>
      </c>
      <c r="E47" s="51">
        <v>5.3</v>
      </c>
      <c r="F47" s="59"/>
      <c r="G47" s="35" t="str">
        <f t="shared" si="0"/>
        <v/>
      </c>
      <c r="H47" s="41"/>
      <c r="K47" s="7"/>
    </row>
    <row r="48" spans="1:11" s="8" customFormat="1" ht="11.25" x14ac:dyDescent="0.2">
      <c r="A48" s="33">
        <v>36</v>
      </c>
      <c r="B48" s="31" t="s">
        <v>89</v>
      </c>
      <c r="C48" s="34" t="s">
        <v>48</v>
      </c>
      <c r="D48" s="49">
        <v>10</v>
      </c>
      <c r="E48" s="51">
        <v>8.57</v>
      </c>
      <c r="F48" s="59"/>
      <c r="G48" s="35" t="str">
        <f t="shared" si="0"/>
        <v/>
      </c>
      <c r="H48" s="41"/>
      <c r="K48" s="7"/>
    </row>
    <row r="49" spans="1:11" s="8" customFormat="1" ht="11.25" x14ac:dyDescent="0.2">
      <c r="A49" s="33">
        <v>37</v>
      </c>
      <c r="B49" s="31" t="s">
        <v>90</v>
      </c>
      <c r="C49" s="34" t="s">
        <v>127</v>
      </c>
      <c r="D49" s="49">
        <v>5</v>
      </c>
      <c r="E49" s="51">
        <v>33.200000000000003</v>
      </c>
      <c r="F49" s="59"/>
      <c r="G49" s="35" t="str">
        <f t="shared" si="0"/>
        <v/>
      </c>
      <c r="H49" s="41"/>
      <c r="K49" s="7"/>
    </row>
    <row r="50" spans="1:11" s="8" customFormat="1" ht="22.5" x14ac:dyDescent="0.2">
      <c r="A50" s="33">
        <v>38</v>
      </c>
      <c r="B50" s="31" t="s">
        <v>91</v>
      </c>
      <c r="C50" s="34" t="s">
        <v>49</v>
      </c>
      <c r="D50" s="49">
        <v>1</v>
      </c>
      <c r="E50" s="51">
        <v>100.69</v>
      </c>
      <c r="F50" s="59"/>
      <c r="G50" s="35" t="str">
        <f t="shared" si="0"/>
        <v/>
      </c>
      <c r="H50" s="41"/>
      <c r="K50" s="7"/>
    </row>
    <row r="51" spans="1:11" s="8" customFormat="1" ht="11.25" x14ac:dyDescent="0.2">
      <c r="A51" s="33">
        <v>39</v>
      </c>
      <c r="B51" s="31" t="s">
        <v>92</v>
      </c>
      <c r="C51" s="34" t="s">
        <v>48</v>
      </c>
      <c r="D51" s="49">
        <v>10</v>
      </c>
      <c r="E51" s="51">
        <v>4.93</v>
      </c>
      <c r="F51" s="59"/>
      <c r="G51" s="35" t="str">
        <f t="shared" si="0"/>
        <v/>
      </c>
      <c r="H51" s="41"/>
      <c r="K51" s="7"/>
    </row>
    <row r="52" spans="1:11" s="8" customFormat="1" ht="11.25" x14ac:dyDescent="0.2">
      <c r="A52" s="33">
        <v>40</v>
      </c>
      <c r="B52" s="31" t="s">
        <v>93</v>
      </c>
      <c r="C52" s="34" t="s">
        <v>48</v>
      </c>
      <c r="D52" s="49">
        <v>30</v>
      </c>
      <c r="E52" s="51">
        <v>4.0199999999999996</v>
      </c>
      <c r="F52" s="59"/>
      <c r="G52" s="35" t="str">
        <f t="shared" si="0"/>
        <v/>
      </c>
      <c r="H52" s="41"/>
      <c r="K52" s="7"/>
    </row>
    <row r="53" spans="1:11" s="8" customFormat="1" ht="22.5" x14ac:dyDescent="0.2">
      <c r="A53" s="33">
        <v>41</v>
      </c>
      <c r="B53" s="31" t="s">
        <v>94</v>
      </c>
      <c r="C53" s="34" t="s">
        <v>48</v>
      </c>
      <c r="D53" s="49">
        <v>35</v>
      </c>
      <c r="E53" s="51">
        <v>5.39</v>
      </c>
      <c r="F53" s="59"/>
      <c r="G53" s="35" t="str">
        <f t="shared" si="0"/>
        <v/>
      </c>
      <c r="H53" s="41"/>
      <c r="K53" s="7"/>
    </row>
    <row r="54" spans="1:11" s="8" customFormat="1" ht="11.25" x14ac:dyDescent="0.2">
      <c r="A54" s="33">
        <v>42</v>
      </c>
      <c r="B54" s="31" t="s">
        <v>95</v>
      </c>
      <c r="C54" s="34" t="s">
        <v>48</v>
      </c>
      <c r="D54" s="49">
        <v>6</v>
      </c>
      <c r="E54" s="51">
        <v>7.6</v>
      </c>
      <c r="F54" s="59"/>
      <c r="G54" s="35" t="str">
        <f t="shared" si="0"/>
        <v/>
      </c>
      <c r="H54" s="41"/>
      <c r="K54" s="7"/>
    </row>
    <row r="55" spans="1:11" s="8" customFormat="1" ht="11.25" x14ac:dyDescent="0.2">
      <c r="A55" s="33">
        <v>43</v>
      </c>
      <c r="B55" s="31" t="s">
        <v>96</v>
      </c>
      <c r="C55" s="34" t="s">
        <v>48</v>
      </c>
      <c r="D55" s="49">
        <v>10</v>
      </c>
      <c r="E55" s="51">
        <v>5.09</v>
      </c>
      <c r="F55" s="59"/>
      <c r="G55" s="35" t="str">
        <f t="shared" si="0"/>
        <v/>
      </c>
      <c r="H55" s="41"/>
      <c r="K55" s="7"/>
    </row>
    <row r="56" spans="1:11" s="8" customFormat="1" ht="22.5" x14ac:dyDescent="0.2">
      <c r="A56" s="33">
        <v>44</v>
      </c>
      <c r="B56" s="31" t="s">
        <v>97</v>
      </c>
      <c r="C56" s="34" t="s">
        <v>48</v>
      </c>
      <c r="D56" s="49">
        <v>8</v>
      </c>
      <c r="E56" s="51">
        <v>81.06</v>
      </c>
      <c r="F56" s="59"/>
      <c r="G56" s="35" t="str">
        <f t="shared" si="0"/>
        <v/>
      </c>
      <c r="H56" s="41"/>
      <c r="K56" s="7"/>
    </row>
    <row r="57" spans="1:11" s="8" customFormat="1" ht="22.5" x14ac:dyDescent="0.2">
      <c r="A57" s="33">
        <v>45</v>
      </c>
      <c r="B57" s="31" t="s">
        <v>98</v>
      </c>
      <c r="C57" s="34" t="s">
        <v>48</v>
      </c>
      <c r="D57" s="49">
        <v>8</v>
      </c>
      <c r="E57" s="51">
        <v>81.06</v>
      </c>
      <c r="F57" s="59"/>
      <c r="G57" s="35" t="str">
        <f t="shared" si="0"/>
        <v/>
      </c>
      <c r="H57" s="41"/>
      <c r="K57" s="7"/>
    </row>
    <row r="58" spans="1:11" s="8" customFormat="1" ht="22.5" x14ac:dyDescent="0.2">
      <c r="A58" s="33">
        <v>46</v>
      </c>
      <c r="B58" s="31" t="s">
        <v>99</v>
      </c>
      <c r="C58" s="34" t="s">
        <v>48</v>
      </c>
      <c r="D58" s="49">
        <v>8</v>
      </c>
      <c r="E58" s="51">
        <v>81.06</v>
      </c>
      <c r="F58" s="59"/>
      <c r="G58" s="35" t="str">
        <f t="shared" si="0"/>
        <v/>
      </c>
      <c r="H58" s="41"/>
      <c r="K58" s="7"/>
    </row>
    <row r="59" spans="1:11" s="8" customFormat="1" ht="22.5" x14ac:dyDescent="0.2">
      <c r="A59" s="33">
        <v>47</v>
      </c>
      <c r="B59" s="31" t="s">
        <v>100</v>
      </c>
      <c r="C59" s="34" t="s">
        <v>48</v>
      </c>
      <c r="D59" s="49">
        <v>12</v>
      </c>
      <c r="E59" s="51">
        <v>83.56</v>
      </c>
      <c r="F59" s="59"/>
      <c r="G59" s="35" t="str">
        <f t="shared" si="0"/>
        <v/>
      </c>
      <c r="H59" s="41"/>
      <c r="K59" s="7"/>
    </row>
    <row r="60" spans="1:11" s="8" customFormat="1" ht="22.5" x14ac:dyDescent="0.2">
      <c r="A60" s="33">
        <v>48</v>
      </c>
      <c r="B60" s="31" t="s">
        <v>101</v>
      </c>
      <c r="C60" s="34" t="s">
        <v>48</v>
      </c>
      <c r="D60" s="49">
        <v>2</v>
      </c>
      <c r="E60" s="51">
        <v>41.61</v>
      </c>
      <c r="F60" s="59"/>
      <c r="G60" s="35" t="str">
        <f t="shared" ref="G60:G80" si="1">IF(F60="","",IF(ISTEXT(F60),"NC",F60*D60))</f>
        <v/>
      </c>
      <c r="H60" s="41"/>
      <c r="K60" s="7"/>
    </row>
    <row r="61" spans="1:11" s="8" customFormat="1" ht="22.5" x14ac:dyDescent="0.2">
      <c r="A61" s="33">
        <v>49</v>
      </c>
      <c r="B61" s="31" t="s">
        <v>102</v>
      </c>
      <c r="C61" s="34" t="s">
        <v>48</v>
      </c>
      <c r="D61" s="49">
        <v>2</v>
      </c>
      <c r="E61" s="51">
        <v>41.61</v>
      </c>
      <c r="F61" s="59"/>
      <c r="G61" s="35" t="str">
        <f t="shared" si="1"/>
        <v/>
      </c>
      <c r="H61" s="41"/>
      <c r="K61" s="7"/>
    </row>
    <row r="62" spans="1:11" s="8" customFormat="1" ht="22.5" x14ac:dyDescent="0.2">
      <c r="A62" s="33">
        <v>50</v>
      </c>
      <c r="B62" s="31" t="s">
        <v>103</v>
      </c>
      <c r="C62" s="34" t="s">
        <v>48</v>
      </c>
      <c r="D62" s="49">
        <v>2</v>
      </c>
      <c r="E62" s="51">
        <v>41.61</v>
      </c>
      <c r="F62" s="59"/>
      <c r="G62" s="35" t="str">
        <f t="shared" si="1"/>
        <v/>
      </c>
      <c r="H62" s="41"/>
      <c r="K62" s="7"/>
    </row>
    <row r="63" spans="1:11" s="8" customFormat="1" ht="22.5" x14ac:dyDescent="0.2">
      <c r="A63" s="33">
        <v>51</v>
      </c>
      <c r="B63" s="31" t="s">
        <v>104</v>
      </c>
      <c r="C63" s="34" t="s">
        <v>48</v>
      </c>
      <c r="D63" s="49">
        <v>5</v>
      </c>
      <c r="E63" s="51">
        <v>41.61</v>
      </c>
      <c r="F63" s="59"/>
      <c r="G63" s="35" t="str">
        <f t="shared" si="1"/>
        <v/>
      </c>
      <c r="H63" s="41"/>
      <c r="K63" s="7"/>
    </row>
    <row r="64" spans="1:11" s="8" customFormat="1" ht="22.5" x14ac:dyDescent="0.2">
      <c r="A64" s="33">
        <v>52</v>
      </c>
      <c r="B64" s="31" t="s">
        <v>105</v>
      </c>
      <c r="C64" s="34" t="s">
        <v>48</v>
      </c>
      <c r="D64" s="49">
        <v>2</v>
      </c>
      <c r="E64" s="51">
        <v>91.4</v>
      </c>
      <c r="F64" s="59"/>
      <c r="G64" s="35" t="str">
        <f t="shared" si="1"/>
        <v/>
      </c>
      <c r="H64" s="41"/>
      <c r="K64" s="7"/>
    </row>
    <row r="65" spans="1:11" s="8" customFormat="1" ht="22.5" x14ac:dyDescent="0.2">
      <c r="A65" s="33">
        <v>53</v>
      </c>
      <c r="B65" s="31" t="s">
        <v>106</v>
      </c>
      <c r="C65" s="34" t="s">
        <v>48</v>
      </c>
      <c r="D65" s="49">
        <v>2</v>
      </c>
      <c r="E65" s="51">
        <v>91.4</v>
      </c>
      <c r="F65" s="59"/>
      <c r="G65" s="35" t="str">
        <f t="shared" si="1"/>
        <v/>
      </c>
      <c r="H65" s="41"/>
      <c r="K65" s="7"/>
    </row>
    <row r="66" spans="1:11" s="8" customFormat="1" ht="22.5" x14ac:dyDescent="0.2">
      <c r="A66" s="33">
        <v>54</v>
      </c>
      <c r="B66" s="31" t="s">
        <v>107</v>
      </c>
      <c r="C66" s="34" t="s">
        <v>48</v>
      </c>
      <c r="D66" s="49">
        <v>2</v>
      </c>
      <c r="E66" s="51">
        <v>91.4</v>
      </c>
      <c r="F66" s="59"/>
      <c r="G66" s="35" t="str">
        <f t="shared" si="1"/>
        <v/>
      </c>
      <c r="H66" s="41"/>
      <c r="K66" s="7"/>
    </row>
    <row r="67" spans="1:11" s="8" customFormat="1" ht="22.5" x14ac:dyDescent="0.2">
      <c r="A67" s="33">
        <v>55</v>
      </c>
      <c r="B67" s="31" t="s">
        <v>108</v>
      </c>
      <c r="C67" s="34" t="s">
        <v>48</v>
      </c>
      <c r="D67" s="49">
        <v>2</v>
      </c>
      <c r="E67" s="51">
        <v>91.4</v>
      </c>
      <c r="F67" s="59"/>
      <c r="G67" s="35" t="str">
        <f t="shared" si="1"/>
        <v/>
      </c>
      <c r="H67" s="41"/>
      <c r="K67" s="7"/>
    </row>
    <row r="68" spans="1:11" s="8" customFormat="1" ht="22.5" x14ac:dyDescent="0.2">
      <c r="A68" s="33">
        <v>56</v>
      </c>
      <c r="B68" s="31" t="s">
        <v>109</v>
      </c>
      <c r="C68" s="34" t="s">
        <v>48</v>
      </c>
      <c r="D68" s="49">
        <v>2</v>
      </c>
      <c r="E68" s="51">
        <v>91.4</v>
      </c>
      <c r="F68" s="59"/>
      <c r="G68" s="35" t="str">
        <f t="shared" si="1"/>
        <v/>
      </c>
      <c r="H68" s="41"/>
      <c r="K68" s="7"/>
    </row>
    <row r="69" spans="1:11" s="8" customFormat="1" ht="22.5" x14ac:dyDescent="0.2">
      <c r="A69" s="33">
        <v>57</v>
      </c>
      <c r="B69" s="31" t="s">
        <v>110</v>
      </c>
      <c r="C69" s="34" t="s">
        <v>48</v>
      </c>
      <c r="D69" s="49">
        <v>4</v>
      </c>
      <c r="E69" s="51">
        <v>96.53</v>
      </c>
      <c r="F69" s="59"/>
      <c r="G69" s="35" t="str">
        <f t="shared" si="1"/>
        <v/>
      </c>
      <c r="H69" s="41"/>
      <c r="K69" s="7"/>
    </row>
    <row r="70" spans="1:11" s="8" customFormat="1" ht="11.25" x14ac:dyDescent="0.2">
      <c r="A70" s="33">
        <v>58</v>
      </c>
      <c r="B70" s="31" t="s">
        <v>111</v>
      </c>
      <c r="C70" s="34" t="s">
        <v>48</v>
      </c>
      <c r="D70" s="49">
        <v>4</v>
      </c>
      <c r="E70" s="51">
        <v>46.79</v>
      </c>
      <c r="F70" s="59"/>
      <c r="G70" s="35" t="str">
        <f t="shared" si="1"/>
        <v/>
      </c>
      <c r="H70" s="41"/>
      <c r="K70" s="7"/>
    </row>
    <row r="71" spans="1:11" s="8" customFormat="1" ht="33.75" x14ac:dyDescent="0.2">
      <c r="A71" s="33">
        <v>59</v>
      </c>
      <c r="B71" s="31" t="s">
        <v>112</v>
      </c>
      <c r="C71" s="34" t="s">
        <v>48</v>
      </c>
      <c r="D71" s="49">
        <v>3</v>
      </c>
      <c r="E71" s="51">
        <v>38.700000000000003</v>
      </c>
      <c r="F71" s="59"/>
      <c r="G71" s="35" t="str">
        <f t="shared" si="1"/>
        <v/>
      </c>
      <c r="H71" s="41"/>
      <c r="K71" s="7"/>
    </row>
    <row r="72" spans="1:11" s="8" customFormat="1" ht="11.25" x14ac:dyDescent="0.2">
      <c r="A72" s="33">
        <v>60</v>
      </c>
      <c r="B72" s="31" t="s">
        <v>113</v>
      </c>
      <c r="C72" s="34" t="s">
        <v>47</v>
      </c>
      <c r="D72" s="49">
        <v>5</v>
      </c>
      <c r="E72" s="51">
        <v>17.8</v>
      </c>
      <c r="F72" s="59"/>
      <c r="G72" s="35" t="str">
        <f t="shared" si="1"/>
        <v/>
      </c>
      <c r="H72" s="41"/>
      <c r="K72" s="7"/>
    </row>
    <row r="73" spans="1:11" s="8" customFormat="1" ht="11.25" x14ac:dyDescent="0.2">
      <c r="A73" s="33">
        <v>61</v>
      </c>
      <c r="B73" s="31" t="s">
        <v>114</v>
      </c>
      <c r="C73" s="34" t="s">
        <v>47</v>
      </c>
      <c r="D73" s="49">
        <v>5</v>
      </c>
      <c r="E73" s="51">
        <v>6.11</v>
      </c>
      <c r="F73" s="59"/>
      <c r="G73" s="35" t="str">
        <f t="shared" si="1"/>
        <v/>
      </c>
      <c r="H73" s="41"/>
      <c r="K73" s="7"/>
    </row>
    <row r="74" spans="1:11" s="8" customFormat="1" ht="11.25" x14ac:dyDescent="0.2">
      <c r="A74" s="33">
        <v>62</v>
      </c>
      <c r="B74" s="31" t="s">
        <v>115</v>
      </c>
      <c r="C74" s="34" t="s">
        <v>49</v>
      </c>
      <c r="D74" s="49">
        <v>200</v>
      </c>
      <c r="E74" s="51">
        <v>14</v>
      </c>
      <c r="F74" s="59"/>
      <c r="G74" s="35" t="str">
        <f t="shared" si="1"/>
        <v/>
      </c>
      <c r="H74" s="41"/>
      <c r="K74" s="7"/>
    </row>
    <row r="75" spans="1:11" s="8" customFormat="1" ht="22.5" x14ac:dyDescent="0.2">
      <c r="A75" s="33">
        <v>63</v>
      </c>
      <c r="B75" s="31" t="s">
        <v>116</v>
      </c>
      <c r="C75" s="34" t="s">
        <v>49</v>
      </c>
      <c r="D75" s="49">
        <v>922</v>
      </c>
      <c r="E75" s="51">
        <v>25.8</v>
      </c>
      <c r="F75" s="59"/>
      <c r="G75" s="35" t="str">
        <f t="shared" si="1"/>
        <v/>
      </c>
      <c r="H75" s="41"/>
      <c r="K75" s="7"/>
    </row>
    <row r="76" spans="1:11" s="8" customFormat="1" ht="11.25" x14ac:dyDescent="0.2">
      <c r="A76" s="33">
        <v>64</v>
      </c>
      <c r="B76" s="31" t="s">
        <v>117</v>
      </c>
      <c r="C76" s="34" t="s">
        <v>48</v>
      </c>
      <c r="D76" s="49">
        <v>300</v>
      </c>
      <c r="E76" s="51">
        <v>4.82</v>
      </c>
      <c r="F76" s="59"/>
      <c r="G76" s="35" t="str">
        <f t="shared" si="1"/>
        <v/>
      </c>
      <c r="H76" s="41"/>
      <c r="K76" s="7"/>
    </row>
    <row r="77" spans="1:11" s="8" customFormat="1" ht="33.75" x14ac:dyDescent="0.2">
      <c r="A77" s="33">
        <v>65</v>
      </c>
      <c r="B77" s="31" t="s">
        <v>118</v>
      </c>
      <c r="C77" s="34" t="s">
        <v>48</v>
      </c>
      <c r="D77" s="49">
        <v>30</v>
      </c>
      <c r="E77" s="51">
        <v>56.62</v>
      </c>
      <c r="F77" s="59"/>
      <c r="G77" s="35" t="str">
        <f t="shared" si="1"/>
        <v/>
      </c>
      <c r="H77" s="41"/>
      <c r="K77" s="7"/>
    </row>
    <row r="78" spans="1:11" s="8" customFormat="1" ht="33.75" x14ac:dyDescent="0.2">
      <c r="A78" s="33">
        <v>66</v>
      </c>
      <c r="B78" s="31" t="s">
        <v>119</v>
      </c>
      <c r="C78" s="34" t="s">
        <v>48</v>
      </c>
      <c r="D78" s="49">
        <v>30</v>
      </c>
      <c r="E78" s="51">
        <v>56.62</v>
      </c>
      <c r="F78" s="59"/>
      <c r="G78" s="35" t="str">
        <f t="shared" si="1"/>
        <v/>
      </c>
      <c r="H78" s="41"/>
      <c r="K78" s="7"/>
    </row>
    <row r="79" spans="1:11" s="8" customFormat="1" ht="33.75" x14ac:dyDescent="0.2">
      <c r="A79" s="33">
        <v>67</v>
      </c>
      <c r="B79" s="31" t="s">
        <v>120</v>
      </c>
      <c r="C79" s="34" t="s">
        <v>48</v>
      </c>
      <c r="D79" s="49">
        <v>30</v>
      </c>
      <c r="E79" s="51">
        <v>56.62</v>
      </c>
      <c r="F79" s="59"/>
      <c r="G79" s="35" t="str">
        <f t="shared" si="1"/>
        <v/>
      </c>
      <c r="H79" s="41"/>
      <c r="K79" s="7"/>
    </row>
    <row r="80" spans="1:11" s="8" customFormat="1" ht="33.75" x14ac:dyDescent="0.2">
      <c r="A80" s="33">
        <v>68</v>
      </c>
      <c r="B80" s="31" t="s">
        <v>121</v>
      </c>
      <c r="C80" s="34" t="s">
        <v>48</v>
      </c>
      <c r="D80" s="49">
        <v>50</v>
      </c>
      <c r="E80" s="51">
        <v>102.89</v>
      </c>
      <c r="F80" s="59"/>
      <c r="G80" s="35" t="str">
        <f t="shared" si="1"/>
        <v/>
      </c>
      <c r="H80" s="41"/>
      <c r="K80" s="7"/>
    </row>
    <row r="81" spans="1:11" s="8" customFormat="1" ht="33.75" x14ac:dyDescent="0.2">
      <c r="A81" s="33">
        <v>69</v>
      </c>
      <c r="B81" s="31" t="s">
        <v>122</v>
      </c>
      <c r="C81" s="34" t="s">
        <v>48</v>
      </c>
      <c r="D81" s="49">
        <v>50</v>
      </c>
      <c r="E81" s="51">
        <v>98.35</v>
      </c>
      <c r="F81" s="59"/>
      <c r="G81" s="35" t="str">
        <f t="shared" si="0"/>
        <v/>
      </c>
      <c r="H81" s="41"/>
      <c r="K81" s="7"/>
    </row>
    <row r="82" spans="1:11" s="8" customFormat="1" ht="33.75" x14ac:dyDescent="0.2">
      <c r="A82" s="33">
        <v>70</v>
      </c>
      <c r="B82" s="31" t="s">
        <v>123</v>
      </c>
      <c r="C82" s="34" t="s">
        <v>48</v>
      </c>
      <c r="D82" s="49">
        <v>30</v>
      </c>
      <c r="E82" s="51">
        <v>77.489999999999995</v>
      </c>
      <c r="F82" s="59"/>
      <c r="G82" s="35" t="str">
        <f t="shared" si="0"/>
        <v/>
      </c>
      <c r="H82" s="41"/>
      <c r="K82" s="7"/>
    </row>
    <row r="83" spans="1:11" s="8" customFormat="1" ht="33.75" x14ac:dyDescent="0.2">
      <c r="A83" s="33">
        <v>71</v>
      </c>
      <c r="B83" s="31" t="s">
        <v>124</v>
      </c>
      <c r="C83" s="34" t="s">
        <v>48</v>
      </c>
      <c r="D83" s="49">
        <v>30</v>
      </c>
      <c r="E83" s="51">
        <v>77.489999999999995</v>
      </c>
      <c r="F83" s="59"/>
      <c r="G83" s="35" t="str">
        <f t="shared" si="0"/>
        <v/>
      </c>
      <c r="H83" s="41"/>
      <c r="K83" s="7"/>
    </row>
    <row r="84" spans="1:11" s="8" customFormat="1" ht="33.75" x14ac:dyDescent="0.2">
      <c r="A84" s="33">
        <v>72</v>
      </c>
      <c r="B84" s="31" t="s">
        <v>125</v>
      </c>
      <c r="C84" s="34" t="s">
        <v>48</v>
      </c>
      <c r="D84" s="49">
        <v>30</v>
      </c>
      <c r="E84" s="51">
        <v>81.06</v>
      </c>
      <c r="F84" s="59"/>
      <c r="G84" s="35" t="str">
        <f t="shared" si="0"/>
        <v/>
      </c>
      <c r="H84" s="41"/>
      <c r="K84" s="7"/>
    </row>
    <row r="85" spans="1:11" s="27" customFormat="1" ht="9" x14ac:dyDescent="0.2">
      <c r="A85" s="37"/>
      <c r="E85" s="47"/>
      <c r="F85" s="67" t="s">
        <v>27</v>
      </c>
      <c r="G85" s="68"/>
      <c r="H85" s="42"/>
    </row>
    <row r="86" spans="1:11" ht="14.25" customHeight="1" x14ac:dyDescent="0.2">
      <c r="F86" s="69" t="str">
        <f>IF(SUM(G13:G84)=0,"",SUM(G13:G84))</f>
        <v/>
      </c>
      <c r="G86" s="70"/>
      <c r="H86" s="43"/>
    </row>
    <row r="87" spans="1:11" s="38" customFormat="1" ht="24" customHeight="1" x14ac:dyDescent="0.2">
      <c r="A87" s="60" t="str">
        <f>" - "&amp;Dados!B23</f>
        <v xml:space="preserve"> - A execução do objeto da presente licitação será realizada junto a Secretaria requisitante obedecendo, na íntegra, ao detalhamento do termo de referência (ANEXO II).</v>
      </c>
      <c r="B87" s="60"/>
      <c r="C87" s="60"/>
      <c r="D87" s="60"/>
      <c r="E87" s="60"/>
      <c r="F87" s="60"/>
      <c r="G87" s="60"/>
      <c r="H87" s="44"/>
    </row>
    <row r="88" spans="1:11" s="38" customFormat="1" ht="9" x14ac:dyDescent="0.2">
      <c r="A88" s="60" t="str">
        <f>" - "&amp;Dados!B24</f>
        <v xml:space="preserve"> - A administração rejeitará, no todo ou em parte, o fornecimento executado em desacordo com os termos do Edital e seus anexos.</v>
      </c>
      <c r="B88" s="60"/>
      <c r="C88" s="60"/>
      <c r="D88" s="60"/>
      <c r="E88" s="60"/>
      <c r="F88" s="60"/>
      <c r="G88" s="60"/>
      <c r="H88" s="44"/>
    </row>
    <row r="89" spans="1:11" s="38" customFormat="1" ht="9" x14ac:dyDescent="0.2">
      <c r="A89" s="60" t="str">
        <f>" - "&amp;Dados!B25</f>
        <v xml:space="preserve"> - O pagamento do objeto de que trata o PREGÃO ELETRÔNICO 045/2023, será efetuado pela Tesouraria da Prefeitura Municipal de Sumidouro.</v>
      </c>
      <c r="B89" s="60"/>
      <c r="C89" s="60"/>
      <c r="D89" s="60"/>
      <c r="E89" s="60"/>
      <c r="F89" s="60"/>
      <c r="G89" s="60"/>
      <c r="H89" s="44"/>
    </row>
    <row r="90" spans="1:11" s="27" customFormat="1" ht="9" x14ac:dyDescent="0.2">
      <c r="A90" s="60" t="str">
        <f>" - "&amp;Dados!B26</f>
        <v xml:space="preserve"> - Proposta válida por 60 (sessenta) dias</v>
      </c>
      <c r="B90" s="60"/>
      <c r="C90" s="60"/>
      <c r="D90" s="60"/>
      <c r="E90" s="60"/>
      <c r="F90" s="60"/>
      <c r="G90" s="60"/>
      <c r="H90" s="42"/>
    </row>
    <row r="91" spans="1:11" ht="21" customHeight="1" x14ac:dyDescent="0.2">
      <c r="A91" s="60" t="str">
        <f>" - "&amp;Dados!B28</f>
        <v xml:space="preserve"> - A Licitante poderá apresentar prospecto, ficha técnica ou outros documentos com informações que permitam a melhor identificação e qualificação do(s) item(ns) licitado(s);</v>
      </c>
      <c r="B91" s="60"/>
      <c r="C91" s="60"/>
      <c r="D91" s="60"/>
      <c r="E91" s="60"/>
      <c r="F91" s="60"/>
      <c r="G91" s="60"/>
      <c r="H91" s="45"/>
    </row>
    <row r="92" spans="1:11" ht="21.75" customHeight="1" x14ac:dyDescent="0.2">
      <c r="A92" s="60" t="str">
        <f>" - "&amp;Dados!B29</f>
        <v xml:space="preserve"> - A proposta de preços ajustada ao lance final deverá conter o valor numérico dos preços unitários e totais, não podendo exceder o valor do lance final;</v>
      </c>
      <c r="B92" s="60"/>
      <c r="C92" s="60"/>
      <c r="D92" s="60"/>
      <c r="E92" s="60"/>
      <c r="F92" s="60"/>
      <c r="G92" s="60"/>
      <c r="H92" s="45"/>
    </row>
    <row r="93" spans="1:11" ht="21.75" customHeight="1" x14ac:dyDescent="0.2">
      <c r="A93"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93" s="60"/>
      <c r="C93" s="60"/>
      <c r="D93" s="60"/>
      <c r="E93" s="60"/>
      <c r="F93" s="60"/>
      <c r="G93" s="60"/>
      <c r="H93" s="45"/>
    </row>
    <row r="94" spans="1:11" ht="21.75" customHeight="1" x14ac:dyDescent="0.2">
      <c r="A94"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94" s="60"/>
      <c r="C94" s="60"/>
      <c r="D94" s="60"/>
      <c r="E94" s="60"/>
      <c r="F94" s="60"/>
      <c r="G94" s="60"/>
      <c r="H94" s="45"/>
    </row>
    <row r="95" spans="1:11" ht="21.75" customHeight="1" x14ac:dyDescent="0.2">
      <c r="A95"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95" s="60"/>
      <c r="C95" s="60"/>
      <c r="D95" s="60"/>
      <c r="E95" s="60"/>
      <c r="F95" s="60"/>
      <c r="G95" s="60"/>
      <c r="H95" s="45"/>
    </row>
    <row r="96" spans="1:11" ht="21.75" customHeight="1" x14ac:dyDescent="0.2">
      <c r="A96" s="60" t="str">
        <f>" - "&amp;Dados!B33</f>
        <v xml:space="preserve"> - Declaramos que até a presente data inexistem fatos impeditivos a participação desta empresa ao presente certame licitatório, ciente da obrigatoriedade de declarar ocorrências posteriores;</v>
      </c>
      <c r="B96" s="60"/>
      <c r="C96" s="60"/>
      <c r="D96" s="60"/>
      <c r="E96" s="60"/>
      <c r="F96" s="60"/>
      <c r="G96" s="60"/>
      <c r="H96" s="45"/>
    </row>
    <row r="97" spans="1:7" ht="30" customHeight="1" x14ac:dyDescent="0.2">
      <c r="A97"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97" s="60"/>
      <c r="C97" s="60"/>
      <c r="D97" s="60"/>
      <c r="E97" s="60"/>
      <c r="F97" s="60"/>
      <c r="G97" s="60"/>
    </row>
    <row r="98" spans="1:7" ht="25.5" customHeight="1" x14ac:dyDescent="0.2">
      <c r="A98"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98" s="60"/>
      <c r="C98" s="60"/>
      <c r="D98" s="60"/>
      <c r="E98" s="60"/>
      <c r="F98" s="60"/>
      <c r="G98" s="60"/>
    </row>
  </sheetData>
  <sheetProtection algorithmName="SHA-512" hashValue="IKRCsE0cSYzNL1EPAUUdjqCB9PCroSgywIsStRQjX7xrDXVVsHi7lYKz6qn/OK315grLqgwzQVONADm5ZcrL2g==" saltValue="qLXYEslehpSBuEknyqZODQ==" spinCount="100000" sheet="1" objects="1" scenarios="1"/>
  <autoFilter ref="A11:G98" xr:uid="{00000000-0009-0000-0000-000000000000}"/>
  <mergeCells count="23">
    <mergeCell ref="A87:G87"/>
    <mergeCell ref="A88:G88"/>
    <mergeCell ref="A89:G89"/>
    <mergeCell ref="B8:G8"/>
    <mergeCell ref="A90:G90"/>
    <mergeCell ref="B9:G9"/>
    <mergeCell ref="F85:G85"/>
    <mergeCell ref="F86:G86"/>
    <mergeCell ref="D10:G10"/>
    <mergeCell ref="C6:D6"/>
    <mergeCell ref="E6:F6"/>
    <mergeCell ref="A2:G2"/>
    <mergeCell ref="A3:G3"/>
    <mergeCell ref="A4:G4"/>
    <mergeCell ref="A5:G5"/>
    <mergeCell ref="A97:G97"/>
    <mergeCell ref="A98:G98"/>
    <mergeCell ref="A91:G91"/>
    <mergeCell ref="A92:G92"/>
    <mergeCell ref="A93:G93"/>
    <mergeCell ref="A94:G94"/>
    <mergeCell ref="A95:G95"/>
    <mergeCell ref="A96:G96"/>
  </mergeCells>
  <phoneticPr fontId="0" type="noConversion"/>
  <conditionalFormatting sqref="F85">
    <cfRule type="expression" dxfId="11" priority="1" stopIfTrue="1">
      <formula>IF($J85="Empate",IF(H85=1,TRUE(),FALSE()),FALSE())</formula>
    </cfRule>
    <cfRule type="expression" dxfId="10" priority="2" stopIfTrue="1">
      <formula>IF(H85="&gt;",FALSE(),IF(H85&gt;0,TRUE(),FALSE()))</formula>
    </cfRule>
    <cfRule type="expression" dxfId="9" priority="3" stopIfTrue="1">
      <formula>IF(H85="&gt;",TRUE(),FALSE())</formula>
    </cfRule>
  </conditionalFormatting>
  <conditionalFormatting sqref="F86">
    <cfRule type="expression" dxfId="8" priority="4" stopIfTrue="1">
      <formula>IF($J85="OK",IF(H85=1,TRUE(),FALSE()),FALSE())</formula>
    </cfRule>
    <cfRule type="expression" dxfId="7" priority="5" stopIfTrue="1">
      <formula>IF($J85="Empate",IF(H85=1,TRUE(),FALSE()),FALSE())</formula>
    </cfRule>
    <cfRule type="expression" dxfId="6" priority="6" stopIfTrue="1">
      <formula>IF($J85="Empate",IF(H85=2,TRUE(),FALSE()),FALSE())</formula>
    </cfRule>
  </conditionalFormatting>
  <conditionalFormatting sqref="F13:F84">
    <cfRule type="cellIs" dxfId="5" priority="11" stopIfTrue="1" operator="equal">
      <formula>""</formula>
    </cfRule>
  </conditionalFormatting>
  <conditionalFormatting sqref="D13:D84">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84">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84">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3"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 t="s">
        <v>128</v>
      </c>
      <c r="E1" s="4"/>
      <c r="F1" s="4"/>
      <c r="G1" s="4"/>
    </row>
    <row r="2" spans="1:7" x14ac:dyDescent="0.2">
      <c r="A2" s="16" t="s">
        <v>10</v>
      </c>
      <c r="B2" s="5" t="s">
        <v>129</v>
      </c>
      <c r="E2" s="4"/>
      <c r="F2" s="4"/>
      <c r="G2" s="4"/>
    </row>
    <row r="3" spans="1:7" x14ac:dyDescent="0.2">
      <c r="A3" s="16" t="s">
        <v>11</v>
      </c>
      <c r="B3" s="5" t="s">
        <v>130</v>
      </c>
      <c r="C3" s="5"/>
      <c r="E3" s="55"/>
      <c r="F3" s="4"/>
      <c r="G3" s="4"/>
    </row>
    <row r="4" spans="1:7" x14ac:dyDescent="0.2">
      <c r="A4" s="16" t="s">
        <v>12</v>
      </c>
      <c r="B4" s="5" t="s">
        <v>134</v>
      </c>
      <c r="C4" s="5"/>
      <c r="E4" s="55"/>
      <c r="F4" s="4"/>
      <c r="G4" s="4"/>
    </row>
    <row r="5" spans="1:7" x14ac:dyDescent="0.2">
      <c r="A5" s="16" t="s">
        <v>13</v>
      </c>
      <c r="B5" s="5" t="s">
        <v>44</v>
      </c>
      <c r="C5" s="5"/>
      <c r="E5" s="55"/>
      <c r="F5" s="4"/>
      <c r="G5" s="4"/>
    </row>
    <row r="6" spans="1:7" x14ac:dyDescent="0.2">
      <c r="A6" s="16" t="s">
        <v>31</v>
      </c>
      <c r="B6" s="12" t="s">
        <v>45</v>
      </c>
      <c r="C6" s="5"/>
      <c r="E6" s="55"/>
      <c r="F6" s="4"/>
      <c r="G6" s="4"/>
    </row>
    <row r="7" spans="1:7" x14ac:dyDescent="0.2">
      <c r="A7" s="16" t="s">
        <v>14</v>
      </c>
      <c r="B7" s="5" t="s">
        <v>30</v>
      </c>
      <c r="C7" s="5"/>
      <c r="E7" s="55"/>
      <c r="F7" s="4"/>
      <c r="G7" s="4"/>
    </row>
    <row r="8" spans="1:7" x14ac:dyDescent="0.2">
      <c r="A8" s="25" t="s">
        <v>23</v>
      </c>
      <c r="B8" s="48">
        <v>80122.239999999991</v>
      </c>
      <c r="C8" s="5"/>
      <c r="E8" s="55"/>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7" t="s">
        <v>33</v>
      </c>
      <c r="E14" s="4"/>
      <c r="F14" s="4"/>
      <c r="G14" s="4"/>
    </row>
    <row r="15" spans="1:7" x14ac:dyDescent="0.2">
      <c r="A15" s="57" t="s">
        <v>34</v>
      </c>
      <c r="E15" s="4"/>
      <c r="F15" s="4"/>
      <c r="G15" s="4"/>
    </row>
    <row r="16" spans="1:7" x14ac:dyDescent="0.2">
      <c r="A16" s="57" t="s">
        <v>35</v>
      </c>
      <c r="B16" s="24"/>
      <c r="E16" s="24"/>
      <c r="F16" s="4"/>
      <c r="G16" s="4"/>
    </row>
    <row r="17" spans="1:256" s="23" customFormat="1" x14ac:dyDescent="0.2">
      <c r="A17" s="22" t="s">
        <v>21</v>
      </c>
      <c r="B17" s="58" t="s">
        <v>131</v>
      </c>
      <c r="C17" s="58" t="s">
        <v>132</v>
      </c>
      <c r="D17" s="58" t="s">
        <v>50</v>
      </c>
      <c r="E17" s="58" t="s">
        <v>51</v>
      </c>
      <c r="F17" s="24"/>
      <c r="G17" s="24"/>
      <c r="H17" s="24"/>
      <c r="I17" s="24"/>
      <c r="J17" s="24"/>
      <c r="K17" s="24"/>
      <c r="L17" s="24"/>
      <c r="M17" s="24"/>
    </row>
    <row r="18" spans="1:256" s="23" customFormat="1" x14ac:dyDescent="0.2">
      <c r="A18" s="22" t="s">
        <v>22</v>
      </c>
      <c r="B18" s="56"/>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38.25" x14ac:dyDescent="0.2">
      <c r="A23" s="20" t="s">
        <v>15</v>
      </c>
      <c r="B23" s="21" t="s">
        <v>52</v>
      </c>
      <c r="E23" s="4"/>
      <c r="F23" s="4"/>
      <c r="G23" s="53"/>
    </row>
    <row r="24" spans="1:256" ht="38.25" x14ac:dyDescent="0.2">
      <c r="A24" s="20" t="s">
        <v>16</v>
      </c>
      <c r="B24" s="21" t="s">
        <v>53</v>
      </c>
      <c r="E24" s="4"/>
      <c r="F24" s="4"/>
      <c r="G24" s="53"/>
    </row>
    <row r="25" spans="1:256" ht="38.25" x14ac:dyDescent="0.2">
      <c r="A25" s="20" t="s">
        <v>17</v>
      </c>
      <c r="B25" s="12" t="s">
        <v>133</v>
      </c>
      <c r="C25" s="9"/>
      <c r="E25" s="4"/>
      <c r="F25" s="4"/>
      <c r="G25" s="53"/>
    </row>
    <row r="26" spans="1:256" ht="25.5" x14ac:dyDescent="0.2">
      <c r="A26" s="20" t="s">
        <v>18</v>
      </c>
      <c r="B26" s="21" t="s">
        <v>28</v>
      </c>
      <c r="E26" s="4"/>
      <c r="F26" s="4"/>
      <c r="G26" s="53"/>
    </row>
    <row r="27" spans="1:256" x14ac:dyDescent="0.2">
      <c r="A27" s="20" t="s">
        <v>32</v>
      </c>
      <c r="B27" s="54" t="s">
        <v>46</v>
      </c>
      <c r="G27" s="53"/>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2023-02-13T16:47:05Z</cp:lastPrinted>
  <dcterms:created xsi:type="dcterms:W3CDTF">2006-04-18T17:38:46Z</dcterms:created>
  <dcterms:modified xsi:type="dcterms:W3CDTF">2023-03-14T18:31:09Z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