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61-23 - Contratação de Serviço de Quentinha - SMAG\"/>
    </mc:Choice>
  </mc:AlternateContent>
  <xr:revisionPtr revIDLastSave="0" documentId="13_ncr:1_{60BACB57-75BD-4C99-B24C-C72D1FE96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22" i="1"/>
  <c r="C30" i="1"/>
  <c r="E6" i="1"/>
  <c r="G13" i="1"/>
  <c r="F15" i="1" s="1"/>
  <c r="A4" i="1"/>
  <c r="A18" i="1"/>
  <c r="A19" i="1"/>
  <c r="A17" i="1"/>
  <c r="A16" i="1"/>
  <c r="A6" i="1"/>
  <c r="A5" i="1"/>
  <c r="A3" i="1"/>
  <c r="D30" i="1" l="1"/>
</calcChain>
</file>

<file path=xl/sharedStrings.xml><?xml version="1.0" encoding="utf-8"?>
<sst xmlns="http://schemas.openxmlformats.org/spreadsheetml/2006/main" count="75" uniqueCount="70">
  <si>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</si>
  <si>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</si>
  <si>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</si>
  <si>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</si>
  <si>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</si>
  <si>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</si>
  <si>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</si>
  <si>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</si>
  <si>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</si>
  <si>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</si>
  <si>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</si>
  <si>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</si>
  <si>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</si>
  <si>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</si>
  <si>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</si>
  <si>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</si>
  <si>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</si>
  <si>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</si>
  <si>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</si>
  <si>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</si>
  <si>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</si>
  <si>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</si>
  <si>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</si>
  <si>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</si>
  <si>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</si>
  <si>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</si>
  <si>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</si>
  <si>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</si>
  <si>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</si>
  <si>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</si>
  <si>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</si>
  <si>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</si>
  <si>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</si>
  <si>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</si>
  <si>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</si>
  <si>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</si>
  <si>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</si>
  <si>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</si>
  <si>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</si>
  <si>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DESPESAS COM MATERIAIS E EQUIPAMENTOS NECESSÁRIOS</t>
  </si>
  <si>
    <t>A5</t>
  </si>
  <si>
    <t>DESPESAS OPERACIONAIS (CUSTOS ADMINISTRATIVOS)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</si>
  <si>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</si>
  <si>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</si>
  <si>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</si>
  <si>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</si>
  <si>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</si>
  <si>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</si>
  <si>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</si>
  <si>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</si>
  <si>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</si>
  <si>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</si>
  <si>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</si>
  <si>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</si>
  <si>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QUENTINHA</t>
  </si>
  <si>
    <t>A6</t>
  </si>
  <si>
    <t>CUSTO COM GENEROS ALIMENTÍCIOS</t>
  </si>
  <si>
    <t>DESPESAS ENERGIA ELÉTRICA, ÁGUA, TRANSPORTE, GÁS GLP</t>
  </si>
  <si>
    <t>Homologação: __/__/2023</t>
  </si>
  <si>
    <t>Previsão Publicação: __/__/2023</t>
  </si>
  <si>
    <t>PREGÃO ELETRÔNICO Nº 061/2023</t>
  </si>
  <si>
    <t>PROCESSO ADMINISTRATIVO N° 0706/2023 de 01/03/2023</t>
  </si>
  <si>
    <t>Sec. Agricultura</t>
  </si>
  <si>
    <t>O pagamento do objeto de que trata o PREGÃO ELETRÔNICO 061/2023, será efetuado pela Tesouraria da Prefeitura Municipal de Sumidouro;</t>
  </si>
  <si>
    <t>N.º 2001.2012200272.072-3390.39.00</t>
  </si>
  <si>
    <t>O objeto do presente termo de referência deverá ser entregue na sede da Secretaria de Agricultura: Parque de Exposições Catarina Schuenck.</t>
  </si>
  <si>
    <t>Prazo da Ata: A contar da sua assinatura para um período de 12 meses.</t>
  </si>
  <si>
    <t>O objeto do presente termo de referência será recebido em remessa diária pela Secretaria após recebimento de cada nota de empenho.</t>
  </si>
  <si>
    <t>EVENTUAL CONTRATAÇÃO DE SERVIÇO DE FORNECIMENTO DE QUENTINHAS - SMAG</t>
  </si>
  <si>
    <t>Abertura das Propostas: 16/05/2023,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</si>
</sst>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0706/23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061/2023  -  ABERTURA DAS PROPOSTAS: 16/05/2023,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EVENTUAL CONTRATAÇÃO DE SERVIÇO DE FORNECIMENTO DE QUENTINHAS - SMAG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0706/2023 de 01/03/2023</v>
      </c>
      <c r="B5" s="71"/>
      <c r="C5" s="71"/>
      <c r="D5" s="71"/>
      <c r="E5" s="71"/>
      <c r="F5" s="71"/>
      <c r="G5" s="71"/>
    </row>
    <row r="6" spans="1:11" x14ac:dyDescent="0.2">
      <c r="A6" s="51" t="str">
        <f>Dados!B7</f>
        <v>MENOR PREÇO</v>
      </c>
      <c r="B6" s="51"/>
      <c r="C6" s="69" t="s">
        <v>29</v>
      </c>
      <c r="D6" s="69"/>
      <c r="E6" s="70">
        <f>Dados!B8</f>
        <v>44675</v>
      </c>
      <c r="F6" s="7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4"/>
      <c r="C8" s="74"/>
      <c r="D8" s="74"/>
      <c r="E8" s="74"/>
      <c r="F8" s="74"/>
      <c r="G8" s="74"/>
      <c r="H8" s="40"/>
    </row>
    <row r="9" spans="1:11" s="8" customFormat="1" ht="12" customHeight="1" x14ac:dyDescent="0.2">
      <c r="A9" s="15" t="s">
        <v>1</v>
      </c>
      <c r="B9" s="75"/>
      <c r="C9" s="75"/>
      <c r="D9" s="75"/>
      <c r="E9" s="75"/>
      <c r="F9" s="75"/>
      <c r="G9" s="75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80"/>
      <c r="E10" s="80"/>
      <c r="F10" s="80"/>
      <c r="G10" s="80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32.25" customHeight="1" x14ac:dyDescent="0.2">
      <c r="A13" s="33">
        <v>1</v>
      </c>
      <c r="B13" s="31" t="s">
        <v>54</v>
      </c>
      <c r="C13" s="34" t="s">
        <v>5</v>
      </c>
      <c r="D13" s="48">
        <v>2500</v>
      </c>
      <c r="E13" s="50">
        <v>17.87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6" t="s">
        <v>27</v>
      </c>
      <c r="G14" s="77"/>
      <c r="H14" s="41"/>
    </row>
    <row r="15" spans="1:11" ht="14.25" customHeight="1" x14ac:dyDescent="0.2">
      <c r="F15" s="78" t="str">
        <f>IF(SUM(G13:G13)=0,"",SUM(G13:G13))</f>
        <v/>
      </c>
      <c r="G15" s="79"/>
      <c r="H15" s="42"/>
    </row>
    <row r="16" spans="1:11" s="37" customFormat="1" ht="9" x14ac:dyDescent="0.2">
      <c r="A16" s="73" t="str">
        <f>" - "&amp;Dados!B23</f>
        <v xml:space="preserve"> - O objeto do presente termo de referência será recebido em remessa diária pela Secretaria após recebimento de cada nota de empenho.</v>
      </c>
      <c r="B16" s="73"/>
      <c r="C16" s="73"/>
      <c r="D16" s="73"/>
      <c r="E16" s="73"/>
      <c r="F16" s="73"/>
      <c r="G16" s="73"/>
      <c r="H16" s="43"/>
    </row>
    <row r="17" spans="1:8" s="37" customFormat="1" ht="9" x14ac:dyDescent="0.2">
      <c r="A17" s="73" t="str">
        <f>" - "&amp;Dados!B24</f>
        <v xml:space="preserve"> - O objeto do presente termo de referência deverá ser entregue na sede da Secretaria de Agricultura: Parque de Exposições Catarina Schuenck.</v>
      </c>
      <c r="B17" s="73"/>
      <c r="C17" s="73"/>
      <c r="D17" s="73"/>
      <c r="E17" s="73"/>
      <c r="F17" s="73"/>
      <c r="G17" s="73"/>
      <c r="H17" s="43"/>
    </row>
    <row r="18" spans="1:8" s="37" customFormat="1" ht="9" x14ac:dyDescent="0.2">
      <c r="A18" s="73" t="str">
        <f>" - "&amp;Dados!B25</f>
        <v xml:space="preserve"> - O pagamento do objeto de que trata o PREGÃO ELETRÔNICO 061/2023, será efetuado pela Tesouraria da Prefeitura Municipal de Sumidouro;</v>
      </c>
      <c r="B18" s="73"/>
      <c r="C18" s="73"/>
      <c r="D18" s="73"/>
      <c r="E18" s="73"/>
      <c r="F18" s="73"/>
      <c r="G18" s="73"/>
      <c r="H18" s="43"/>
    </row>
    <row r="19" spans="1:8" s="27" customFormat="1" ht="9" x14ac:dyDescent="0.2">
      <c r="A19" s="73" t="str">
        <f>" - "&amp;Dados!B26</f>
        <v xml:space="preserve"> - Proposta válida por 60 (sessenta) dias</v>
      </c>
      <c r="B19" s="73"/>
      <c r="C19" s="73"/>
      <c r="D19" s="73"/>
      <c r="E19" s="73"/>
      <c r="F19" s="73"/>
      <c r="G19" s="73"/>
      <c r="H19" s="41"/>
    </row>
    <row r="20" spans="1:8" x14ac:dyDescent="0.2">
      <c r="H20" s="44"/>
    </row>
    <row r="21" spans="1:8" ht="18" x14ac:dyDescent="0.2">
      <c r="A21" s="53" t="s">
        <v>32</v>
      </c>
      <c r="B21" s="53" t="s">
        <v>4</v>
      </c>
      <c r="C21" s="54" t="s">
        <v>33</v>
      </c>
      <c r="D21" s="55" t="s">
        <v>49</v>
      </c>
      <c r="H21" s="44"/>
    </row>
    <row r="22" spans="1:8" x14ac:dyDescent="0.15">
      <c r="A22" s="56" t="s">
        <v>34</v>
      </c>
      <c r="B22" s="57" t="s">
        <v>56</v>
      </c>
      <c r="C22" s="64"/>
      <c r="D22" s="61">
        <f>C22*$D$13</f>
        <v>0</v>
      </c>
      <c r="H22" s="44"/>
    </row>
    <row r="23" spans="1:8" x14ac:dyDescent="0.15">
      <c r="A23" s="56" t="s">
        <v>35</v>
      </c>
      <c r="B23" s="57" t="s">
        <v>57</v>
      </c>
      <c r="C23" s="64"/>
      <c r="D23" s="61">
        <f t="shared" ref="D23:D29" si="0">C23*$D$13</f>
        <v>0</v>
      </c>
      <c r="H23" s="44"/>
    </row>
    <row r="24" spans="1:8" x14ac:dyDescent="0.15">
      <c r="A24" s="56" t="s">
        <v>36</v>
      </c>
      <c r="B24" s="57" t="s">
        <v>37</v>
      </c>
      <c r="C24" s="64"/>
      <c r="D24" s="61">
        <f t="shared" si="0"/>
        <v>0</v>
      </c>
      <c r="H24" s="44"/>
    </row>
    <row r="25" spans="1:8" x14ac:dyDescent="0.15">
      <c r="A25" s="56" t="s">
        <v>38</v>
      </c>
      <c r="B25" s="57" t="s">
        <v>39</v>
      </c>
      <c r="C25" s="64"/>
      <c r="D25" s="61">
        <f t="shared" si="0"/>
        <v>0</v>
      </c>
      <c r="H25" s="44"/>
    </row>
    <row r="26" spans="1:8" ht="12.75" customHeight="1" x14ac:dyDescent="0.15">
      <c r="A26" s="56" t="s">
        <v>40</v>
      </c>
      <c r="B26" s="57" t="s">
        <v>41</v>
      </c>
      <c r="C26" s="64"/>
      <c r="D26" s="61">
        <f t="shared" si="0"/>
        <v>0</v>
      </c>
      <c r="G26" s="1"/>
    </row>
    <row r="27" spans="1:8" ht="12.75" customHeight="1" x14ac:dyDescent="0.15">
      <c r="A27" s="56" t="s">
        <v>55</v>
      </c>
      <c r="B27" s="57" t="s">
        <v>42</v>
      </c>
      <c r="C27" s="64"/>
      <c r="D27" s="61">
        <f t="shared" si="0"/>
        <v>0</v>
      </c>
      <c r="G27" s="1"/>
    </row>
    <row r="28" spans="1:8" x14ac:dyDescent="0.15">
      <c r="A28" s="58" t="s">
        <v>43</v>
      </c>
      <c r="B28" s="59" t="s">
        <v>44</v>
      </c>
      <c r="C28" s="64"/>
      <c r="D28" s="61">
        <f t="shared" si="0"/>
        <v>0</v>
      </c>
      <c r="G28" s="1"/>
    </row>
    <row r="29" spans="1:8" x14ac:dyDescent="0.15">
      <c r="A29" s="58" t="s">
        <v>45</v>
      </c>
      <c r="B29" s="59" t="s">
        <v>46</v>
      </c>
      <c r="C29" s="64"/>
      <c r="D29" s="61">
        <f t="shared" si="0"/>
        <v>0</v>
      </c>
      <c r="G29" s="1"/>
    </row>
    <row r="30" spans="1:8" x14ac:dyDescent="0.15">
      <c r="A30" s="58" t="s">
        <v>47</v>
      </c>
      <c r="B30" s="60" t="s">
        <v>50</v>
      </c>
      <c r="C30" s="62">
        <f>SUM(C22:C29)</f>
        <v>0</v>
      </c>
      <c r="D30" s="62">
        <f>SUM(D22:D29)</f>
        <v>0</v>
      </c>
      <c r="G30" s="1"/>
    </row>
  </sheetData>
  <sheetProtection algorithmName="SHA-512" hashValue="uHsanl8cMy2uAqQI2DYP1b5RaL9QfL/MprGxCQURtcj/snLxWVRps0Nzsz8OFNqUhvWGOqxUkLk2ARO7VK7XzQ==" saltValue="Y7LLAUeBsuFOFBt006dU2Q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">
    <cfRule type="cellIs" dxfId="7" priority="11" stopIfTrue="1" operator="equal">
      <formula>""</formula>
    </cfRule>
  </conditionalFormatting>
  <conditionalFormatting sqref="F14">
    <cfRule type="expression" dxfId="6" priority="1" stopIfTrue="1">
      <formula>IF($J14="Empate",IF(H14=1,TRUE(),FALSE()),FALSE())</formula>
    </cfRule>
    <cfRule type="expression" dxfId="5" priority="2" stopIfTrue="1">
      <formula>IF(H14="&gt;",FALSE(),IF(H14&gt;0,TRUE(),FALSE()))</formula>
    </cfRule>
    <cfRule type="expression" dxfId="4" priority="3" stopIfTrue="1">
      <formula>IF(H14="&gt;",TRUE(),FALSE())</formula>
    </cfRule>
  </conditionalFormatting>
  <conditionalFormatting sqref="F15">
    <cfRule type="expression" dxfId="3" priority="4" stopIfTrue="1">
      <formula>IF($J14="OK",IF(H14=1,TRUE(),FALSE()),FALSE())</formula>
    </cfRule>
    <cfRule type="expression" dxfId="2" priority="5" stopIfTrue="1">
      <formula>IF($J14="Empate",IF(H14=1,TRUE(),FALSE()),FALSE())</formula>
    </cfRule>
    <cfRule type="expression" dxfId="1" priority="6" stopIfTrue="1">
      <formula>IF($J14="Empate",IF(H14=2,TRUE(),FALSE()),FALSE())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7" t="s">
        <v>60</v>
      </c>
      <c r="E1" s="4"/>
      <c r="F1" s="4"/>
      <c r="G1" s="4"/>
    </row>
    <row r="2" spans="1:7" x14ac:dyDescent="0.2">
      <c r="A2" s="16" t="s">
        <v>10</v>
      </c>
      <c r="B2" s="67" t="s">
        <v>61</v>
      </c>
      <c r="E2" s="4"/>
      <c r="F2" s="4"/>
      <c r="G2" s="4"/>
    </row>
    <row r="3" spans="1:7" x14ac:dyDescent="0.2">
      <c r="A3" s="16" t="s">
        <v>11</v>
      </c>
      <c r="B3" s="67" t="s">
        <v>68</v>
      </c>
      <c r="C3" s="5"/>
      <c r="E3" s="4"/>
      <c r="F3" s="4"/>
      <c r="G3" s="4"/>
    </row>
    <row r="4" spans="1:7" x14ac:dyDescent="0.2">
      <c r="A4" s="16" t="s">
        <v>12</v>
      </c>
      <c r="B4" s="67" t="s">
        <v>69</v>
      </c>
      <c r="C4" s="5"/>
      <c r="E4" s="4"/>
      <c r="F4" s="4"/>
      <c r="G4" s="4"/>
    </row>
    <row r="5" spans="1:7" x14ac:dyDescent="0.2">
      <c r="A5" s="16" t="s">
        <v>13</v>
      </c>
      <c r="B5" s="5" t="s">
        <v>58</v>
      </c>
      <c r="C5" s="5"/>
      <c r="E5" s="4"/>
      <c r="F5" s="4"/>
      <c r="G5" s="4"/>
    </row>
    <row r="6" spans="1:7" x14ac:dyDescent="0.2">
      <c r="A6" s="16" t="s">
        <v>30</v>
      </c>
      <c r="B6" s="12" t="s">
        <v>59</v>
      </c>
      <c r="C6" s="5"/>
      <c r="E6" s="4"/>
      <c r="F6" s="4"/>
      <c r="G6" s="4"/>
    </row>
    <row r="7" spans="1:7" x14ac:dyDescent="0.2">
      <c r="A7" s="16" t="s">
        <v>14</v>
      </c>
      <c r="B7" s="5" t="s">
        <v>48</v>
      </c>
      <c r="C7" s="5"/>
      <c r="E7" s="4"/>
      <c r="F7" s="4"/>
      <c r="G7" s="4"/>
    </row>
    <row r="8" spans="1:7" x14ac:dyDescent="0.2">
      <c r="A8" s="25" t="s">
        <v>23</v>
      </c>
      <c r="B8" s="47">
        <v>44675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51</v>
      </c>
      <c r="E14" s="4"/>
      <c r="F14" s="4"/>
      <c r="G14" s="4"/>
    </row>
    <row r="15" spans="1:7" x14ac:dyDescent="0.2">
      <c r="A15" s="63" t="s">
        <v>52</v>
      </c>
      <c r="E15" s="4"/>
      <c r="F15" s="4"/>
      <c r="G15" s="4"/>
    </row>
    <row r="16" spans="1:7" x14ac:dyDescent="0.2">
      <c r="A16" s="63" t="s">
        <v>53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62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64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67</v>
      </c>
      <c r="E23" s="52"/>
      <c r="F23" s="4"/>
      <c r="G23" s="52"/>
    </row>
    <row r="24" spans="1:256" ht="38.25" x14ac:dyDescent="0.2">
      <c r="A24" s="20" t="s">
        <v>16</v>
      </c>
      <c r="B24" s="21" t="s">
        <v>65</v>
      </c>
      <c r="E24" s="4"/>
      <c r="F24" s="4"/>
      <c r="G24" s="52"/>
    </row>
    <row r="25" spans="1:256" ht="38.25" x14ac:dyDescent="0.2">
      <c r="A25" s="20" t="s">
        <v>17</v>
      </c>
      <c r="B25" s="68" t="s">
        <v>63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68" t="s">
        <v>66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2023-04-04T13:43:22Z</cp:lastPrinted>
  <dcterms:created xsi:type="dcterms:W3CDTF">2006-04-18T17:38:46Z</dcterms:created>
  <dcterms:modified xsi:type="dcterms:W3CDTF">2023-04-25T13:21:35Z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