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EstaPasta_de_trabalho"/>
  <mc:AlternateContent xmlns:mc="http://schemas.openxmlformats.org/markup-compatibility/2006">
    <mc:Choice Requires="x15">
      <x15ac:absPath xmlns:x15ac="http://schemas.microsoft.com/office/spreadsheetml/2010/11/ac" url="D:\licitacoes\2022\Pregão Eletrônico\Pregão Eletrônico 045-22 - Eventual Aquisição de Medicamentos Alto Custo p demandas Judiciais - SMS\"/>
    </mc:Choice>
  </mc:AlternateContent>
  <xr:revisionPtr revIDLastSave="0" documentId="13_ncr:1_{FC14240E-98A8-4F26-B6FC-B64302097036}"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Preços'!$A$11:$G$30</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A24" i="1" l="1"/>
  <c r="A25" i="1"/>
  <c r="A26" i="1"/>
  <c r="A27" i="1"/>
  <c r="A28" i="1"/>
  <c r="A29" i="1"/>
  <c r="A30" i="1"/>
  <c r="A23" i="1"/>
  <c r="E6" i="1"/>
  <c r="G13" i="1"/>
  <c r="A4" i="1"/>
  <c r="A21" i="1"/>
  <c r="A22" i="1"/>
  <c r="A20" i="1"/>
  <c r="A19" i="1"/>
  <c r="A6" i="1"/>
  <c r="A5" i="1"/>
  <c r="A3" i="1"/>
  <c r="F18" i="1" l="1"/>
</calcChain>
</file>

<file path=xl/sharedStrings.xml><?xml version="1.0" encoding="utf-8"?>
<sst xmlns="http://schemas.openxmlformats.org/spreadsheetml/2006/main" count="66" uniqueCount="60">
  <si>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</si>
  <si>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</si>
  <si>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</si>
  <si>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</si>
  <si>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</si>
  <si>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</si>
  <si>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</si>
  <si>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</si>
  <si>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</si>
  <si>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</si>
  <si>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</si>
  <si>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</si>
  <si>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</si>
  <si>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</si>
  <si>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</si>
  <si>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</si>
  <si>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</si>
  <si>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</si>
  <si>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</si>
  <si>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</si>
  <si>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</si>
  <si>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</si>
  <si>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</si>
  <si>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</si>
  <si>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</si>
  <si>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</si>
  <si>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</si>
  <si>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</si>
  <si>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</si>
  <si>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</si>
  <si>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</si>
  <si>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</si>
  <si>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</si>
  <si>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</si>
  <si>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</si>
  <si>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</si>
  <si>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</si>
  <si>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</si>
  <si>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</si>
  <si>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</si>
  <si>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</si>
  <si>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</si>
  <si>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</si>
  <si>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</si>
  <si>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</si>
  <si>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</si>
  <si>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</si>
  <si>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</si>
  <si>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BENLYSTA (BELIMUMABE) 400 MG</t>
  </si>
  <si>
    <t>Frascos</t>
  </si>
  <si>
    <t>BENLYSTA (BELIMUMABE) 120 MG</t>
  </si>
  <si>
    <t>XOLAIR (OMALIZUMABE) 150 MG</t>
  </si>
  <si>
    <t>BOTOX (TOXINA BOTULÍNICA- TIPO A) - 100 UI</t>
  </si>
  <si>
    <t>PREGÃO ELETRÔNICO Nº 045/2022</t>
  </si>
  <si>
    <t>PROCESSO ADMINISTRATIVO N° 1483/2022 de 17/05/2022</t>
  </si>
  <si>
    <t>EVENTUAL AQUISIÇÃO DE MEDICAMENTOS DE ALTO CUSTO - SRP</t>
  </si>
  <si>
    <t>Os itens deverão ser entregues na sede do órgão, no endereço da Secretaria de Saúde, na Rua Dez de Junho, s/n, centro, no horário das 09:00 às 16:00hs de segunda a sexta feira. Sendo o frete, carga e descarga por conta do fornecedor até o local indicado.</t>
  </si>
  <si>
    <t>O pagamento do objeto de que trata o PREGÃO ELETRÔNICO 045/2022, será efetuado pela Tesouraria da Secretaria Municipal de Saúde de Sumidouro.</t>
  </si>
  <si>
    <t>Abertura das Propostas: 29/08/2022, às 10:00hs</t>
  </si>
  <si>
    <t>O objeto do presente termo de referência será recebido de forma parcelada conforme solicitação da Secretaria requisitante devendo ser entregue no prazo máximo de 15 (quinze) dias úteis após recebimento da nota de empenho.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</si>
</sst>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3">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vertical="center" wrapText="1"/>
    </xf>
    <xf numFmtId="0" fontId="1" fillId="0" borderId="0" xfId="0" applyFont="1" applyFill="1"/>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1483/22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30"/>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4" t="s">
        <v>19</v>
      </c>
      <c r="B2" s="74"/>
      <c r="C2" s="74"/>
      <c r="D2" s="74"/>
      <c r="E2" s="74"/>
      <c r="F2" s="74"/>
      <c r="G2" s="74"/>
    </row>
    <row r="3" spans="1:13" x14ac:dyDescent="0.2">
      <c r="A3" s="74" t="str">
        <f>UPPER(Dados!B1&amp;"  -  "&amp;Dados!B4)</f>
        <v>PREGÃO ELETRÔNICO Nº 045/2022  -  ABERTURA DAS PROPOSTAS: 29/08/2022, ÀS 10:00HS</v>
      </c>
      <c r="B3" s="74"/>
      <c r="C3" s="74"/>
      <c r="D3" s="74"/>
      <c r="E3" s="74"/>
      <c r="F3" s="74"/>
      <c r="G3" s="74"/>
    </row>
    <row r="4" spans="1:13" x14ac:dyDescent="0.2">
      <c r="A4" s="75" t="str">
        <f>Dados!B3</f>
        <v>EVENTUAL AQUISIÇÃO DE MEDICAMENTOS DE ALTO CUSTO - SRP</v>
      </c>
      <c r="B4" s="75"/>
      <c r="C4" s="75"/>
      <c r="D4" s="75"/>
      <c r="E4" s="75"/>
      <c r="F4" s="75"/>
      <c r="G4" s="75"/>
    </row>
    <row r="5" spans="1:13" x14ac:dyDescent="0.2">
      <c r="A5" s="74" t="str">
        <f>Dados!B2</f>
        <v>PROCESSO ADMINISTRATIVO N° 1483/2022 de 17/05/2022</v>
      </c>
      <c r="B5" s="74"/>
      <c r="C5" s="74"/>
      <c r="D5" s="74"/>
      <c r="E5" s="74"/>
      <c r="F5" s="74"/>
      <c r="G5" s="74"/>
    </row>
    <row r="6" spans="1:13" x14ac:dyDescent="0.2">
      <c r="A6" s="62" t="str">
        <f>Dados!B7</f>
        <v>MENOR PREÇO POR ITEM</v>
      </c>
      <c r="B6" s="62"/>
      <c r="C6" s="72" t="s">
        <v>29</v>
      </c>
      <c r="D6" s="72"/>
      <c r="E6" s="73">
        <f>Dados!B8</f>
        <v>219492.65</v>
      </c>
      <c r="F6" s="73"/>
      <c r="G6" s="62"/>
    </row>
    <row r="7" spans="1:13" ht="2.25" customHeight="1" x14ac:dyDescent="0.2">
      <c r="A7" s="6"/>
      <c r="B7" s="6"/>
      <c r="C7" s="6"/>
      <c r="D7" s="28"/>
      <c r="E7" s="15"/>
      <c r="F7" s="15"/>
      <c r="G7" s="11"/>
    </row>
    <row r="8" spans="1:13" s="8" customFormat="1" ht="12" customHeight="1" x14ac:dyDescent="0.2">
      <c r="A8" s="16" t="s">
        <v>0</v>
      </c>
      <c r="B8" s="76"/>
      <c r="C8" s="76"/>
      <c r="D8" s="76"/>
      <c r="E8" s="76"/>
      <c r="F8" s="76"/>
      <c r="G8" s="76"/>
      <c r="H8" s="49"/>
      <c r="L8" s="42"/>
    </row>
    <row r="9" spans="1:13" s="8" customFormat="1" ht="12" customHeight="1" x14ac:dyDescent="0.2">
      <c r="A9" s="16" t="s">
        <v>1</v>
      </c>
      <c r="B9" s="77"/>
      <c r="C9" s="77"/>
      <c r="D9" s="77"/>
      <c r="E9" s="77"/>
      <c r="F9" s="77"/>
      <c r="G9" s="77"/>
      <c r="H9" s="49"/>
      <c r="L9" s="42"/>
      <c r="M9" s="42"/>
    </row>
    <row r="10" spans="1:13" s="8" customFormat="1" ht="12" customHeight="1" x14ac:dyDescent="0.2">
      <c r="A10" s="16" t="s">
        <v>2</v>
      </c>
      <c r="B10" s="40"/>
      <c r="C10" s="29" t="s">
        <v>8</v>
      </c>
      <c r="D10" s="82"/>
      <c r="E10" s="82"/>
      <c r="F10" s="82"/>
      <c r="G10" s="82"/>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11.25" x14ac:dyDescent="0.2">
      <c r="A13" s="37">
        <v>1</v>
      </c>
      <c r="B13" s="35" t="s">
        <v>48</v>
      </c>
      <c r="C13" s="38" t="s">
        <v>49</v>
      </c>
      <c r="D13" s="58">
        <v>15</v>
      </c>
      <c r="E13" s="61">
        <v>2661.34</v>
      </c>
      <c r="F13" s="56"/>
      <c r="G13" s="39" t="str">
        <f>IF(F13="","",IF(ISTEXT(F13),"NC",F13*D13))</f>
        <v/>
      </c>
      <c r="H13" s="49"/>
      <c r="K13" s="7"/>
      <c r="L13" s="42"/>
    </row>
    <row r="14" spans="1:13" s="8" customFormat="1" ht="11.25" x14ac:dyDescent="0.2">
      <c r="A14" s="37">
        <v>2</v>
      </c>
      <c r="B14" s="35" t="s">
        <v>50</v>
      </c>
      <c r="C14" s="38" t="s">
        <v>49</v>
      </c>
      <c r="D14" s="58">
        <v>30</v>
      </c>
      <c r="E14" s="61">
        <v>822.74</v>
      </c>
      <c r="F14" s="56"/>
      <c r="G14" s="39" t="str">
        <f t="shared" ref="G14:G16" si="0">IF(F14="","",IF(ISTEXT(F14),"NC",F14*D14))</f>
        <v/>
      </c>
      <c r="H14" s="49"/>
      <c r="K14" s="7"/>
      <c r="L14" s="42"/>
    </row>
    <row r="15" spans="1:13" s="8" customFormat="1" ht="11.25" x14ac:dyDescent="0.2">
      <c r="A15" s="37">
        <v>3</v>
      </c>
      <c r="B15" s="35" t="s">
        <v>51</v>
      </c>
      <c r="C15" s="38" t="s">
        <v>49</v>
      </c>
      <c r="D15" s="58">
        <v>40</v>
      </c>
      <c r="E15" s="61">
        <v>2293.33</v>
      </c>
      <c r="F15" s="56"/>
      <c r="G15" s="39" t="str">
        <f t="shared" si="0"/>
        <v/>
      </c>
      <c r="H15" s="49"/>
      <c r="K15" s="7"/>
      <c r="L15" s="42"/>
    </row>
    <row r="16" spans="1:13" s="8" customFormat="1" ht="11.25" x14ac:dyDescent="0.2">
      <c r="A16" s="37">
        <v>4</v>
      </c>
      <c r="B16" s="35" t="s">
        <v>52</v>
      </c>
      <c r="C16" s="38" t="s">
        <v>49</v>
      </c>
      <c r="D16" s="58">
        <v>35</v>
      </c>
      <c r="E16" s="61">
        <v>1804.49</v>
      </c>
      <c r="F16" s="56"/>
      <c r="G16" s="39" t="str">
        <f t="shared" si="0"/>
        <v/>
      </c>
      <c r="H16" s="49"/>
      <c r="K16" s="7"/>
      <c r="L16" s="42"/>
    </row>
    <row r="17" spans="1:12" s="30" customFormat="1" ht="9" x14ac:dyDescent="0.2">
      <c r="A17" s="41"/>
      <c r="E17" s="55"/>
      <c r="F17" s="78" t="s">
        <v>27</v>
      </c>
      <c r="G17" s="79"/>
      <c r="H17" s="50"/>
      <c r="L17" s="44"/>
    </row>
    <row r="18" spans="1:12" ht="14.25" customHeight="1" x14ac:dyDescent="0.2">
      <c r="F18" s="80" t="str">
        <f>IF(SUM(G13:G16)=0,"",SUM(G13:G16))</f>
        <v/>
      </c>
      <c r="G18" s="81"/>
      <c r="H18" s="51"/>
    </row>
    <row r="19" spans="1:12" s="45" customFormat="1" ht="29.25" customHeight="1" x14ac:dyDescent="0.2">
      <c r="A19" s="71" t="str">
        <f>" - "&amp;Dados!B23</f>
        <v xml:space="preserve"> - O objeto do presente termo de referência será recebido de forma parcelada conforme solicitação da Secretaria requisitante devendo ser entregue no prazo máximo de 15 (quinze) dias úteis após recebimento da nota de empenho.</v>
      </c>
      <c r="B19" s="71"/>
      <c r="C19" s="71"/>
      <c r="D19" s="71"/>
      <c r="E19" s="71"/>
      <c r="F19" s="71"/>
      <c r="G19" s="71"/>
      <c r="H19" s="52"/>
      <c r="L19" s="46"/>
    </row>
    <row r="20" spans="1:12" s="45" customFormat="1" ht="24.75" customHeight="1" x14ac:dyDescent="0.2">
      <c r="A20" s="71" t="str">
        <f>" - "&amp;Dados!B24</f>
        <v xml:space="preserve"> - Os itens deverão ser entregues na sede do órgão, no endereço da Secretaria de Saúde, na Rua Dez de Junho, s/n, centro, no horário das 09:00 às 16:00hs de segunda a sexta feira. Sendo o frete, carga e descarga por conta do fornecedor até o local indicado.</v>
      </c>
      <c r="B20" s="71"/>
      <c r="C20" s="71"/>
      <c r="D20" s="71"/>
      <c r="E20" s="71"/>
      <c r="F20" s="71"/>
      <c r="G20" s="71"/>
      <c r="H20" s="52"/>
      <c r="L20" s="46"/>
    </row>
    <row r="21" spans="1:12" s="45" customFormat="1" ht="24.75" customHeight="1" x14ac:dyDescent="0.2">
      <c r="A21" s="71" t="str">
        <f>" - "&amp;Dados!B25</f>
        <v xml:space="preserve"> - O pagamento do objeto de que trata o PREGÃO ELETRÔNICO 045/2022, será efetuado pela Tesouraria da Secretaria Municipal de Saúde de Sumidouro.</v>
      </c>
      <c r="B21" s="71"/>
      <c r="C21" s="71"/>
      <c r="D21" s="71"/>
      <c r="E21" s="71"/>
      <c r="F21" s="71"/>
      <c r="G21" s="71"/>
      <c r="H21" s="52"/>
      <c r="L21" s="46"/>
    </row>
    <row r="22" spans="1:12" s="30" customFormat="1" ht="9" x14ac:dyDescent="0.2">
      <c r="A22" s="71" t="str">
        <f>" - "&amp;Dados!B26</f>
        <v xml:space="preserve"> - Proposta válida por 60 (sessenta) dias</v>
      </c>
      <c r="B22" s="71"/>
      <c r="C22" s="71"/>
      <c r="D22" s="71"/>
      <c r="E22" s="71"/>
      <c r="F22" s="71"/>
      <c r="G22" s="71"/>
      <c r="H22" s="50"/>
      <c r="L22" s="44"/>
    </row>
    <row r="23" spans="1:12" ht="21" customHeight="1" x14ac:dyDescent="0.2">
      <c r="A23" s="71" t="str">
        <f>" - "&amp;Dados!B28</f>
        <v xml:space="preserve"> - A Licitante poderá apresentar prospecto, ficha técnica ou outros documentos com informações que permitam a melhor identificação e qualificação do(s) item(ns) licitado(s);</v>
      </c>
      <c r="B23" s="71"/>
      <c r="C23" s="71"/>
      <c r="D23" s="71"/>
      <c r="E23" s="71"/>
      <c r="F23" s="71"/>
      <c r="G23" s="71"/>
      <c r="H23" s="53"/>
    </row>
    <row r="24" spans="1:12" ht="21.75" customHeight="1" x14ac:dyDescent="0.2">
      <c r="A24" s="71" t="str">
        <f>" - "&amp;Dados!B29</f>
        <v xml:space="preserve"> - A proposta de preços ajustada ao lance final deverá conter o valor numérico dos preços unitários e totais, não podendo exceder o valor do lance final;</v>
      </c>
      <c r="B24" s="71"/>
      <c r="C24" s="71"/>
      <c r="D24" s="71"/>
      <c r="E24" s="71"/>
      <c r="F24" s="71"/>
      <c r="G24" s="71"/>
      <c r="H24" s="53"/>
    </row>
    <row r="25" spans="1:12" ht="21.75" customHeight="1" x14ac:dyDescent="0.2">
      <c r="A25" s="7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5" s="71"/>
      <c r="C25" s="71"/>
      <c r="D25" s="71"/>
      <c r="E25" s="71"/>
      <c r="F25" s="71"/>
      <c r="G25" s="71"/>
      <c r="H25" s="53"/>
    </row>
    <row r="26" spans="1:12" ht="21.75" customHeight="1" x14ac:dyDescent="0.2">
      <c r="A26" s="7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6" s="71"/>
      <c r="C26" s="71"/>
      <c r="D26" s="71"/>
      <c r="E26" s="71"/>
      <c r="F26" s="71"/>
      <c r="G26" s="71"/>
      <c r="H26" s="53"/>
    </row>
    <row r="27" spans="1:12" ht="21.75" customHeight="1" x14ac:dyDescent="0.2">
      <c r="A27" s="7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7" s="71"/>
      <c r="C27" s="71"/>
      <c r="D27" s="71"/>
      <c r="E27" s="71"/>
      <c r="F27" s="71"/>
      <c r="G27" s="71"/>
      <c r="H27" s="53"/>
    </row>
    <row r="28" spans="1:12" ht="21.75" customHeight="1" x14ac:dyDescent="0.2">
      <c r="A28" s="71" t="str">
        <f>" - "&amp;Dados!B33</f>
        <v xml:space="preserve"> - Declaramos que até a presente data inexistem fatos impeditivos a participação desta empresa ao presente certame licitatório, ciente da obrigatoriedade de declarar ocorrências posteriores;</v>
      </c>
      <c r="B28" s="71"/>
      <c r="C28" s="71"/>
      <c r="D28" s="71"/>
      <c r="E28" s="71"/>
      <c r="F28" s="71"/>
      <c r="G28" s="71"/>
      <c r="H28" s="53"/>
    </row>
    <row r="29" spans="1:12" ht="30" customHeight="1" x14ac:dyDescent="0.2">
      <c r="A29" s="7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9" s="71"/>
      <c r="C29" s="71"/>
      <c r="D29" s="71"/>
      <c r="E29" s="71"/>
      <c r="F29" s="71"/>
      <c r="G29" s="71"/>
    </row>
    <row r="30" spans="1:12" ht="25.5" customHeight="1" x14ac:dyDescent="0.2">
      <c r="A30" s="7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0" s="71"/>
      <c r="C30" s="71"/>
      <c r="D30" s="71"/>
      <c r="E30" s="71"/>
      <c r="F30" s="71"/>
      <c r="G30" s="71"/>
    </row>
  </sheetData>
  <autoFilter ref="A11:G30" xr:uid="{00000000-0009-0000-0000-000000000000}"/>
  <mergeCells count="23">
    <mergeCell ref="A19:G19"/>
    <mergeCell ref="A20:G20"/>
    <mergeCell ref="A21:G21"/>
    <mergeCell ref="B8:G8"/>
    <mergeCell ref="A22:G22"/>
    <mergeCell ref="B9:G9"/>
    <mergeCell ref="F17:G17"/>
    <mergeCell ref="F18:G18"/>
    <mergeCell ref="D10:G10"/>
    <mergeCell ref="C6:D6"/>
    <mergeCell ref="E6:F6"/>
    <mergeCell ref="A2:G2"/>
    <mergeCell ref="A3:G3"/>
    <mergeCell ref="A4:G4"/>
    <mergeCell ref="A5:G5"/>
    <mergeCell ref="A29:G29"/>
    <mergeCell ref="A30:G30"/>
    <mergeCell ref="A23:G23"/>
    <mergeCell ref="A24:G24"/>
    <mergeCell ref="A25:G25"/>
    <mergeCell ref="A26:G26"/>
    <mergeCell ref="A27:G27"/>
    <mergeCell ref="A28:G28"/>
  </mergeCells>
  <phoneticPr fontId="0" type="noConversion"/>
  <conditionalFormatting sqref="F17">
    <cfRule type="expression" dxfId="11" priority="1" stopIfTrue="1">
      <formula>IF($J17="Empate",IF(H17=1,TRUE(),FALSE()),FALSE())</formula>
    </cfRule>
    <cfRule type="expression" dxfId="10" priority="2" stopIfTrue="1">
      <formula>IF(H17="&gt;",FALSE(),IF(H17&gt;0,TRUE(),FALSE()))</formula>
    </cfRule>
    <cfRule type="expression" dxfId="9" priority="3" stopIfTrue="1">
      <formula>IF(H17="&gt;",TRUE(),FALSE())</formula>
    </cfRule>
  </conditionalFormatting>
  <conditionalFormatting sqref="F18">
    <cfRule type="expression" dxfId="8" priority="4" stopIfTrue="1">
      <formula>IF($J17="OK",IF(H17=1,TRUE(),FALSE()),FALSE())</formula>
    </cfRule>
    <cfRule type="expression" dxfId="7" priority="5" stopIfTrue="1">
      <formula>IF($J17="Empate",IF(H17=1,TRUE(),FALSE()),FALSE())</formula>
    </cfRule>
    <cfRule type="expression" dxfId="6" priority="6" stopIfTrue="1">
      <formula>IF($J17="Empate",IF(H17=2,TRUE(),FALSE()),FALSE())</formula>
    </cfRule>
  </conditionalFormatting>
  <conditionalFormatting sqref="F13:F16">
    <cfRule type="cellIs" dxfId="5" priority="11" stopIfTrue="1" operator="equal">
      <formula>""</formula>
    </cfRule>
  </conditionalFormatting>
  <conditionalFormatting sqref="D13:D16">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6">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6">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23" sqref="B23"/>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68" t="s">
        <v>53</v>
      </c>
      <c r="E1" s="4"/>
      <c r="F1" s="4"/>
      <c r="G1" s="4"/>
    </row>
    <row r="2" spans="1:7" x14ac:dyDescent="0.2">
      <c r="A2" s="17" t="s">
        <v>10</v>
      </c>
      <c r="B2" s="69" t="s">
        <v>54</v>
      </c>
      <c r="E2" s="4"/>
      <c r="F2" s="4"/>
      <c r="G2" s="4"/>
    </row>
    <row r="3" spans="1:7" x14ac:dyDescent="0.2">
      <c r="A3" s="17" t="s">
        <v>11</v>
      </c>
      <c r="B3" s="69" t="s">
        <v>55</v>
      </c>
      <c r="C3" s="5"/>
      <c r="E3" s="64"/>
      <c r="F3" s="4"/>
      <c r="G3" s="4"/>
    </row>
    <row r="4" spans="1:7" x14ac:dyDescent="0.2">
      <c r="A4" s="17" t="s">
        <v>12</v>
      </c>
      <c r="B4" s="68" t="s">
        <v>58</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219492.65</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6" t="s">
        <v>33</v>
      </c>
      <c r="E14" s="4"/>
      <c r="F14" s="4"/>
      <c r="G14" s="4"/>
    </row>
    <row r="15" spans="1:7" x14ac:dyDescent="0.2">
      <c r="A15" s="66" t="s">
        <v>34</v>
      </c>
      <c r="E15" s="4"/>
      <c r="F15" s="4"/>
      <c r="G15" s="4"/>
    </row>
    <row r="16" spans="1:7" x14ac:dyDescent="0.2">
      <c r="A16" s="66" t="s">
        <v>35</v>
      </c>
      <c r="B16" s="25"/>
      <c r="E16" s="25"/>
      <c r="F16" s="4"/>
      <c r="G16" s="4"/>
    </row>
    <row r="17" spans="1:256" s="24" customFormat="1" x14ac:dyDescent="0.2">
      <c r="A17" s="23" t="s">
        <v>21</v>
      </c>
      <c r="B17" s="25" t="s">
        <v>47</v>
      </c>
      <c r="C17" s="25"/>
      <c r="D17" s="25"/>
      <c r="E17" s="25"/>
      <c r="F17" s="25"/>
      <c r="G17" s="25"/>
      <c r="H17" s="25"/>
      <c r="I17" s="25"/>
      <c r="J17" s="25"/>
      <c r="K17" s="25"/>
      <c r="L17" s="25"/>
      <c r="M17" s="25"/>
    </row>
    <row r="18" spans="1:256" s="24" customFormat="1" x14ac:dyDescent="0.2">
      <c r="A18" s="23" t="s">
        <v>22</v>
      </c>
      <c r="B18" s="65"/>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51" x14ac:dyDescent="0.2">
      <c r="A23" s="21" t="s">
        <v>15</v>
      </c>
      <c r="B23" s="22" t="s">
        <v>59</v>
      </c>
      <c r="E23" s="4"/>
      <c r="F23" s="4"/>
      <c r="G23" s="63"/>
    </row>
    <row r="24" spans="1:256" ht="63.75" x14ac:dyDescent="0.2">
      <c r="A24" s="21" t="s">
        <v>16</v>
      </c>
      <c r="B24" s="22" t="s">
        <v>56</v>
      </c>
      <c r="E24" s="4"/>
      <c r="F24" s="4"/>
      <c r="G24" s="63"/>
    </row>
    <row r="25" spans="1:256" ht="38.25" x14ac:dyDescent="0.2">
      <c r="A25" s="21" t="s">
        <v>17</v>
      </c>
      <c r="B25" s="70" t="s">
        <v>57</v>
      </c>
      <c r="C25" s="9"/>
      <c r="E25" s="4"/>
      <c r="F25" s="4"/>
      <c r="G25" s="63"/>
    </row>
    <row r="26" spans="1:256" ht="25.5" x14ac:dyDescent="0.2">
      <c r="A26" s="21" t="s">
        <v>18</v>
      </c>
      <c r="B26" s="22" t="s">
        <v>28</v>
      </c>
      <c r="E26" s="4"/>
      <c r="F26" s="4"/>
      <c r="G26" s="63"/>
    </row>
    <row r="27" spans="1:256" x14ac:dyDescent="0.2">
      <c r="A27" s="21" t="s">
        <v>32</v>
      </c>
      <c r="B27" s="67" t="s">
        <v>46</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2022-08-16T13:58:13Z</cp:lastPrinted>
  <dcterms:created xsi:type="dcterms:W3CDTF">2006-04-18T17:38:46Z</dcterms:created>
  <dcterms:modified xsi:type="dcterms:W3CDTF">2022-08-16T14:18:58Z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