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116-23 - Eventual Aquisição de Medicamentos Alto Custo - SMS\"/>
    </mc:Choice>
  </mc:AlternateContent>
  <xr:revisionPtr revIDLastSave="0" documentId="13_ncr:1_{3EEC008C-C136-4D20-9645-3B3C84219E3A}"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Preços'!$A$11:$G$75</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13" i="1"/>
  <c r="A69" i="1" l="1"/>
  <c r="A70" i="1"/>
  <c r="A71" i="1"/>
  <c r="A72" i="1"/>
  <c r="A73" i="1"/>
  <c r="A74" i="1"/>
  <c r="A75" i="1"/>
  <c r="A68" i="1"/>
  <c r="E6" i="1"/>
  <c r="A4" i="1"/>
  <c r="A66" i="1"/>
  <c r="A67" i="1"/>
  <c r="A65" i="1"/>
  <c r="A64" i="1"/>
  <c r="A6" i="1"/>
  <c r="A5" i="1"/>
  <c r="A3" i="1"/>
  <c r="F63" i="1" l="1"/>
</calcChain>
</file>

<file path=xl/sharedStrings.xml><?xml version="1.0" encoding="utf-8"?>
<sst xmlns="http://schemas.openxmlformats.org/spreadsheetml/2006/main" count="156" uniqueCount="109">
  <si>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</si>
  <si>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</si>
  <si>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</si>
  <si>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</si>
  <si>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</si>
  <si>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</si>
  <si>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</si>
  <si>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</si>
  <si>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</si>
  <si>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</si>
  <si>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</si>
  <si>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</si>
  <si>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</si>
  <si>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</si>
  <si>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</si>
  <si>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</si>
  <si>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</si>
  <si>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</si>
  <si>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</si>
  <si>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</si>
  <si>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</si>
  <si>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</si>
  <si>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</si>
  <si>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</si>
  <si>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</si>
  <si>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</si>
  <si>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</si>
  <si>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</si>
  <si>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</si>
  <si>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</si>
  <si>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</si>
  <si>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</si>
  <si>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</si>
  <si>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</si>
  <si>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</si>
  <si>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</si>
  <si>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</si>
  <si>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</si>
  <si>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</si>
  <si>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</si>
  <si>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</si>
  <si>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</si>
  <si>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</si>
  <si>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</si>
  <si>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Sec. Saúde</t>
  </si>
  <si>
    <t>Homologação: __/__/2023</t>
  </si>
  <si>
    <t>Previsão Publicação: __/__/2023</t>
  </si>
  <si>
    <t>UNID</t>
  </si>
  <si>
    <t>A execução do objeto da presente licitação será realizada junto a Secretaria obedecendo, na íntegra, ao detalhamento do termo de referência (ANEXO II).</t>
  </si>
  <si>
    <t>A administração rejeitará, no todo ou em parte, a prestação de serviços executada em desacordo com os termos do Edital e seus anexos.</t>
  </si>
  <si>
    <t>Prazo da Ata: 12 meses a contar de sua assinatura.</t>
  </si>
  <si>
    <t>Frasco</t>
  </si>
  <si>
    <t>COMP</t>
  </si>
  <si>
    <t>ACIDO VALPRÓICO+ VALPROATO DE SÓDIO CR 500MG, comprimido</t>
  </si>
  <si>
    <t>ALFAEPOETINA 4000UI, frasco-ampola</t>
  </si>
  <si>
    <t>ARIPIPRAZOL 10mg, comprimido</t>
  </si>
  <si>
    <t>ARIPIPRAZOL 1mg/ml, suspenção oral 150ml</t>
  </si>
  <si>
    <t>BELIMUMABE 120mg</t>
  </si>
  <si>
    <t>Ampolas</t>
  </si>
  <si>
    <t>BELIMUMABE 400mg</t>
  </si>
  <si>
    <t>BETAISTINA 24MG, comprimido</t>
  </si>
  <si>
    <t>BISOPROLOL 2,5mg, comprimido</t>
  </si>
  <si>
    <t>BISOPROLOL 5mg, comprimido</t>
  </si>
  <si>
    <t>CICLOBENZAPRINA 5MG, comprimido</t>
  </si>
  <si>
    <t xml:space="preserve">CIPROFIBRATO 100 mg, comprimido </t>
  </si>
  <si>
    <t xml:space="preserve">CODEINA, FOSFATO 30 mg +PARACETAMOL 500 mg, comprimido </t>
  </si>
  <si>
    <t>COLÁGENO TIPO II 40mg, cápsula</t>
  </si>
  <si>
    <t>DESVENLAFAXINA 50MG, comprimido</t>
  </si>
  <si>
    <t xml:space="preserve">DILTIAZEM,CLORIDRATO 60 mg, comprimido </t>
  </si>
  <si>
    <t>DIVALPROATO DE SÓDIO 250MG, comprimido (Liberação Prolongada)</t>
  </si>
  <si>
    <t>DIVALPROATO DE SODIO 500MG, comprimido (Liberação Prolongada)</t>
  </si>
  <si>
    <t>DOMPERIDONA 10MG, comprimido</t>
  </si>
  <si>
    <t>DONEPEZILA 5mg comprimido</t>
  </si>
  <si>
    <t>DULOXETINA 30mg, comprimido</t>
  </si>
  <si>
    <t>FORMOTEROL + BUDESONIDA 12/400mcg, capsula</t>
  </si>
  <si>
    <t>GABAPENTINA 300MG, comprimido</t>
  </si>
  <si>
    <t>GLICOSAMINA 1,5G, sachê</t>
  </si>
  <si>
    <t>GLIMEPIRIDA 2 mg comprimido</t>
  </si>
  <si>
    <t>HARPAGOPHYTUM PROCUMBENS 400MG, comprimido</t>
  </si>
  <si>
    <t>INDAPAMIDA 1, 5 mg , comprimido</t>
  </si>
  <si>
    <t>INSULINA ASPÁRTICA 100UI/ML (caneta descartável) - 3ml</t>
  </si>
  <si>
    <t>INSULINA DETEMIR 100UI/ML (caneta descartável) - 3ml</t>
  </si>
  <si>
    <t>INSULINA GLARGINA 100UI/ML (caneta descartável) - 3ml</t>
  </si>
  <si>
    <t>INSULINA LISPRO 100UI/ML (caneta descartável) - 3ml</t>
  </si>
  <si>
    <t>LANSOPRAZOL 30mg, comprimido</t>
  </si>
  <si>
    <t>MESALAZINA 400mg, comprimido</t>
  </si>
  <si>
    <t>METILFENIDATO,CLORIDRATO 10 mg -comprimido</t>
  </si>
  <si>
    <t>MONTELUCASTE 10mg, comprimido</t>
  </si>
  <si>
    <t>MONTELUCASTE 4mg, comprimido mastigavel</t>
  </si>
  <si>
    <t>OMALIZUMABE 150mg</t>
  </si>
  <si>
    <t>OXCARBAZEPINA 6% sus  frasco de 100 ml, solução oral</t>
  </si>
  <si>
    <t>PANTOPRAZOL 40mg, comprimido</t>
  </si>
  <si>
    <t>PREGABALINA 75mg, comprimido</t>
  </si>
  <si>
    <t>PROGESTERONA 200mg, comprimido vaginal</t>
  </si>
  <si>
    <t>RISEDRONATO DE CALCIO 35MG, comprimidos</t>
  </si>
  <si>
    <t>RIVAROXABANA 2,5mg, comprimido</t>
  </si>
  <si>
    <t>RIVAROXABANA 20mg, comprimido</t>
  </si>
  <si>
    <t>ROSUVASTATINA 20mg, comprimido</t>
  </si>
  <si>
    <t>SACARATO DE HIDRÓXIDO FÉRRICO 100MG/5ML, solução endovenosa</t>
  </si>
  <si>
    <t>TOXINA BOTULÍNICA TIPO A 100UI</t>
  </si>
  <si>
    <t>TRAMADOL 50MG, comprimido</t>
  </si>
  <si>
    <t>VALSARTANA 160MG, comprimido</t>
  </si>
  <si>
    <t>ZOLPIDEM 10mg, comprimido</t>
  </si>
  <si>
    <t>Frasco/Ampola</t>
  </si>
  <si>
    <t>PREGÃO ELETRÔNICO Nº 116/2023</t>
  </si>
  <si>
    <t>PROCESSO ADMINISTRATIVO N° 2565/2023 de 18/07/2023</t>
  </si>
  <si>
    <t>EVENTUAL AQUISIÇÃO DE MEDICAMENTOS (ALTO CUSTO) - SRP</t>
  </si>
  <si>
    <t>O pagamento do objeto de que trata o PREGÃO ELETRÔNICO 116/2023, será efetuado pela Tesouraria da Secretaria Municipal de Saúde de Sumidouro.</t>
  </si>
  <si>
    <t>Abertura das Propostas: 25/09/2023,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</si>
</sst>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1"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441495</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353878"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2565/23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75"/>
  <sheetViews>
    <sheetView tabSelected="1" zoomScale="115" zoomScaleNormal="115" zoomScaleSheetLayoutView="100" workbookViewId="0"/>
  </sheetViews>
  <sheetFormatPr defaultRowHeight="12.75" x14ac:dyDescent="0.2"/>
  <cols>
    <col min="1" max="1" width="4.5703125" style="1" customWidth="1"/>
    <col min="2" max="2" width="53.28515625" style="2" customWidth="1"/>
    <col min="3" max="3" width="12.140625" style="1" customWidth="1"/>
    <col min="4" max="4" width="8" style="1" customWidth="1"/>
    <col min="5" max="6" width="10.140625" style="13" customWidth="1"/>
    <col min="7" max="7" width="11"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65" t="s">
        <v>19</v>
      </c>
      <c r="B2" s="65"/>
      <c r="C2" s="65"/>
      <c r="D2" s="65"/>
      <c r="E2" s="65"/>
      <c r="F2" s="65"/>
      <c r="G2" s="65"/>
    </row>
    <row r="3" spans="1:11" x14ac:dyDescent="0.2">
      <c r="A3" s="65" t="str">
        <f>UPPER(Dados!B1&amp;"  -  "&amp;Dados!B4)</f>
        <v>PREGÃO ELETRÔNICO Nº 116/2023  -  ABERTURA DAS PROPOSTAS: 25/09/2023, ÀS 09:00HS</v>
      </c>
      <c r="B3" s="65"/>
      <c r="C3" s="65"/>
      <c r="D3" s="65"/>
      <c r="E3" s="65"/>
      <c r="F3" s="65"/>
      <c r="G3" s="65"/>
    </row>
    <row r="4" spans="1:11" x14ac:dyDescent="0.2">
      <c r="A4" s="66" t="str">
        <f>Dados!B3</f>
        <v>EVENTUAL AQUISIÇÃO DE MEDICAMENTOS (ALTO CUSTO) - SRP</v>
      </c>
      <c r="B4" s="66"/>
      <c r="C4" s="66"/>
      <c r="D4" s="66"/>
      <c r="E4" s="66"/>
      <c r="F4" s="66"/>
      <c r="G4" s="66"/>
    </row>
    <row r="5" spans="1:11" x14ac:dyDescent="0.2">
      <c r="A5" s="65" t="str">
        <f>Dados!B2</f>
        <v>PROCESSO ADMINISTRATIVO N° 2565/2023 de 18/07/2023</v>
      </c>
      <c r="B5" s="65"/>
      <c r="C5" s="65"/>
      <c r="D5" s="65"/>
      <c r="E5" s="65"/>
      <c r="F5" s="65"/>
      <c r="G5" s="65"/>
    </row>
    <row r="6" spans="1:11" x14ac:dyDescent="0.2">
      <c r="A6" s="51" t="str">
        <f>Dados!B7</f>
        <v>MENOR PREÇO POR ITEM</v>
      </c>
      <c r="B6" s="51"/>
      <c r="C6" s="63" t="s">
        <v>29</v>
      </c>
      <c r="D6" s="63"/>
      <c r="E6" s="64">
        <f>Dados!B8</f>
        <v>2099668.7460000003</v>
      </c>
      <c r="F6" s="64"/>
      <c r="G6" s="51"/>
    </row>
    <row r="7" spans="1:11" ht="2.25" customHeight="1" x14ac:dyDescent="0.2">
      <c r="A7" s="6"/>
      <c r="B7" s="6"/>
      <c r="C7" s="6"/>
      <c r="D7" s="6"/>
      <c r="E7" s="14"/>
      <c r="F7" s="14"/>
      <c r="G7" s="10"/>
    </row>
    <row r="8" spans="1:11" s="8" customFormat="1" ht="12" customHeight="1" x14ac:dyDescent="0.2">
      <c r="A8" s="15" t="s">
        <v>0</v>
      </c>
      <c r="B8" s="67"/>
      <c r="C8" s="67"/>
      <c r="D8" s="67"/>
      <c r="E8" s="67"/>
      <c r="F8" s="67"/>
      <c r="G8" s="67"/>
      <c r="H8" s="40"/>
    </row>
    <row r="9" spans="1:11" s="8" customFormat="1" ht="12" customHeight="1" x14ac:dyDescent="0.2">
      <c r="A9" s="15" t="s">
        <v>1</v>
      </c>
      <c r="B9" s="68"/>
      <c r="C9" s="68"/>
      <c r="D9" s="68"/>
      <c r="E9" s="68"/>
      <c r="F9" s="68"/>
      <c r="G9" s="68"/>
      <c r="H9" s="40"/>
    </row>
    <row r="10" spans="1:11" s="8" customFormat="1" ht="12" customHeight="1" x14ac:dyDescent="0.2">
      <c r="A10" s="15" t="s">
        <v>2</v>
      </c>
      <c r="B10" s="58"/>
      <c r="C10" s="26" t="s">
        <v>8</v>
      </c>
      <c r="D10" s="73"/>
      <c r="E10" s="73"/>
      <c r="F10" s="73"/>
      <c r="G10" s="73"/>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11.25" x14ac:dyDescent="0.2">
      <c r="A13" s="33">
        <v>1</v>
      </c>
      <c r="B13" s="31" t="s">
        <v>53</v>
      </c>
      <c r="C13" s="34" t="s">
        <v>52</v>
      </c>
      <c r="D13" s="48">
        <v>15000</v>
      </c>
      <c r="E13" s="50">
        <v>2.145</v>
      </c>
      <c r="F13" s="57"/>
      <c r="G13" s="35" t="str">
        <f>IF(F13="","",IF(ISTEXT(F13),"NC",F13*D13))</f>
        <v/>
      </c>
      <c r="H13" s="40"/>
      <c r="K13" s="7"/>
    </row>
    <row r="14" spans="1:11" s="8" customFormat="1" ht="11.25" x14ac:dyDescent="0.2">
      <c r="A14" s="33">
        <v>2</v>
      </c>
      <c r="B14" s="31" t="s">
        <v>54</v>
      </c>
      <c r="C14" s="34" t="s">
        <v>103</v>
      </c>
      <c r="D14" s="48">
        <v>500</v>
      </c>
      <c r="E14" s="50">
        <v>37.6494</v>
      </c>
      <c r="F14" s="57"/>
      <c r="G14" s="35" t="str">
        <f t="shared" ref="G14:G61" si="0">IF(F14="","",IF(ISTEXT(F14),"NC",F14*D14))</f>
        <v/>
      </c>
      <c r="H14" s="40"/>
      <c r="K14" s="7"/>
    </row>
    <row r="15" spans="1:11" s="8" customFormat="1" ht="11.25" x14ac:dyDescent="0.2">
      <c r="A15" s="33">
        <v>3</v>
      </c>
      <c r="B15" s="31" t="s">
        <v>55</v>
      </c>
      <c r="C15" s="34" t="s">
        <v>52</v>
      </c>
      <c r="D15" s="48">
        <v>6000</v>
      </c>
      <c r="E15" s="50">
        <v>1.8666</v>
      </c>
      <c r="F15" s="57"/>
      <c r="G15" s="35" t="str">
        <f t="shared" si="0"/>
        <v/>
      </c>
      <c r="H15" s="40"/>
      <c r="K15" s="7"/>
    </row>
    <row r="16" spans="1:11" s="8" customFormat="1" ht="11.25" x14ac:dyDescent="0.2">
      <c r="A16" s="33">
        <v>4</v>
      </c>
      <c r="B16" s="31" t="s">
        <v>56</v>
      </c>
      <c r="C16" s="34" t="s">
        <v>51</v>
      </c>
      <c r="D16" s="48">
        <v>200</v>
      </c>
      <c r="E16" s="50">
        <v>210</v>
      </c>
      <c r="F16" s="57"/>
      <c r="G16" s="35" t="str">
        <f t="shared" si="0"/>
        <v/>
      </c>
      <c r="H16" s="40"/>
      <c r="K16" s="7"/>
    </row>
    <row r="17" spans="1:11" s="8" customFormat="1" ht="11.25" x14ac:dyDescent="0.2">
      <c r="A17" s="33">
        <v>5</v>
      </c>
      <c r="B17" s="31" t="s">
        <v>57</v>
      </c>
      <c r="C17" s="34" t="s">
        <v>58</v>
      </c>
      <c r="D17" s="48">
        <v>60</v>
      </c>
      <c r="E17" s="50">
        <v>1077.5702000000001</v>
      </c>
      <c r="F17" s="57"/>
      <c r="G17" s="35" t="str">
        <f t="shared" si="0"/>
        <v/>
      </c>
      <c r="H17" s="40"/>
      <c r="K17" s="7"/>
    </row>
    <row r="18" spans="1:11" s="8" customFormat="1" ht="11.25" x14ac:dyDescent="0.2">
      <c r="A18" s="33">
        <v>6</v>
      </c>
      <c r="B18" s="31" t="s">
        <v>59</v>
      </c>
      <c r="C18" s="34" t="s">
        <v>58</v>
      </c>
      <c r="D18" s="48">
        <v>30</v>
      </c>
      <c r="E18" s="50">
        <v>3317.0882000000001</v>
      </c>
      <c r="F18" s="57"/>
      <c r="G18" s="35" t="str">
        <f t="shared" si="0"/>
        <v/>
      </c>
      <c r="H18" s="40"/>
      <c r="K18" s="7"/>
    </row>
    <row r="19" spans="1:11" s="8" customFormat="1" ht="11.25" x14ac:dyDescent="0.2">
      <c r="A19" s="33">
        <v>7</v>
      </c>
      <c r="B19" s="31" t="s">
        <v>60</v>
      </c>
      <c r="C19" s="34" t="s">
        <v>52</v>
      </c>
      <c r="D19" s="48">
        <v>30000</v>
      </c>
      <c r="E19" s="50">
        <v>0.46610000000000001</v>
      </c>
      <c r="F19" s="57"/>
      <c r="G19" s="35" t="str">
        <f t="shared" si="0"/>
        <v/>
      </c>
      <c r="H19" s="40"/>
      <c r="K19" s="7"/>
    </row>
    <row r="20" spans="1:11" s="8" customFormat="1" ht="11.25" x14ac:dyDescent="0.2">
      <c r="A20" s="33">
        <v>8</v>
      </c>
      <c r="B20" s="31" t="s">
        <v>61</v>
      </c>
      <c r="C20" s="34" t="s">
        <v>52</v>
      </c>
      <c r="D20" s="48">
        <v>10000</v>
      </c>
      <c r="E20" s="50">
        <v>0.98499999999999999</v>
      </c>
      <c r="F20" s="57"/>
      <c r="G20" s="35" t="str">
        <f t="shared" si="0"/>
        <v/>
      </c>
      <c r="H20" s="40"/>
      <c r="K20" s="7"/>
    </row>
    <row r="21" spans="1:11" s="8" customFormat="1" ht="11.25" x14ac:dyDescent="0.2">
      <c r="A21" s="33">
        <v>9</v>
      </c>
      <c r="B21" s="31" t="s">
        <v>62</v>
      </c>
      <c r="C21" s="34" t="s">
        <v>52</v>
      </c>
      <c r="D21" s="48">
        <v>5000</v>
      </c>
      <c r="E21" s="50">
        <v>1.4950000000000001</v>
      </c>
      <c r="F21" s="57"/>
      <c r="G21" s="35" t="str">
        <f t="shared" si="0"/>
        <v/>
      </c>
      <c r="H21" s="40"/>
      <c r="K21" s="7"/>
    </row>
    <row r="22" spans="1:11" s="8" customFormat="1" ht="11.25" x14ac:dyDescent="0.2">
      <c r="A22" s="33">
        <v>10</v>
      </c>
      <c r="B22" s="31" t="s">
        <v>63</v>
      </c>
      <c r="C22" s="34" t="s">
        <v>52</v>
      </c>
      <c r="D22" s="48">
        <v>20000</v>
      </c>
      <c r="E22" s="50">
        <v>0.30399999999999999</v>
      </c>
      <c r="F22" s="57"/>
      <c r="G22" s="35" t="str">
        <f t="shared" si="0"/>
        <v/>
      </c>
      <c r="H22" s="40"/>
      <c r="K22" s="7"/>
    </row>
    <row r="23" spans="1:11" s="8" customFormat="1" ht="11.25" x14ac:dyDescent="0.2">
      <c r="A23" s="33">
        <v>11</v>
      </c>
      <c r="B23" s="31" t="s">
        <v>64</v>
      </c>
      <c r="C23" s="34" t="s">
        <v>52</v>
      </c>
      <c r="D23" s="48">
        <v>5000</v>
      </c>
      <c r="E23" s="50">
        <v>0.64</v>
      </c>
      <c r="F23" s="57"/>
      <c r="G23" s="35" t="str">
        <f t="shared" si="0"/>
        <v/>
      </c>
      <c r="H23" s="40"/>
      <c r="K23" s="7"/>
    </row>
    <row r="24" spans="1:11" s="8" customFormat="1" ht="11.25" x14ac:dyDescent="0.2">
      <c r="A24" s="33">
        <v>12</v>
      </c>
      <c r="B24" s="31" t="s">
        <v>65</v>
      </c>
      <c r="C24" s="34" t="s">
        <v>52</v>
      </c>
      <c r="D24" s="48">
        <v>10000</v>
      </c>
      <c r="E24" s="50">
        <v>1.18</v>
      </c>
      <c r="F24" s="57"/>
      <c r="G24" s="35" t="str">
        <f t="shared" si="0"/>
        <v/>
      </c>
      <c r="H24" s="40"/>
      <c r="K24" s="7"/>
    </row>
    <row r="25" spans="1:11" s="8" customFormat="1" ht="11.25" x14ac:dyDescent="0.2">
      <c r="A25" s="33">
        <v>13</v>
      </c>
      <c r="B25" s="31" t="s">
        <v>66</v>
      </c>
      <c r="C25" s="34" t="s">
        <v>52</v>
      </c>
      <c r="D25" s="48">
        <v>50000</v>
      </c>
      <c r="E25" s="50">
        <v>1.6445000000000001</v>
      </c>
      <c r="F25" s="57"/>
      <c r="G25" s="35" t="str">
        <f t="shared" si="0"/>
        <v/>
      </c>
      <c r="H25" s="40"/>
      <c r="K25" s="7"/>
    </row>
    <row r="26" spans="1:11" s="8" customFormat="1" ht="11.25" x14ac:dyDescent="0.2">
      <c r="A26" s="33">
        <v>14</v>
      </c>
      <c r="B26" s="31" t="s">
        <v>67</v>
      </c>
      <c r="C26" s="34" t="s">
        <v>52</v>
      </c>
      <c r="D26" s="48">
        <v>12000</v>
      </c>
      <c r="E26" s="50">
        <v>1.3914</v>
      </c>
      <c r="F26" s="57"/>
      <c r="G26" s="35" t="str">
        <f t="shared" si="0"/>
        <v/>
      </c>
      <c r="H26" s="40"/>
      <c r="K26" s="7"/>
    </row>
    <row r="27" spans="1:11" s="8" customFormat="1" ht="11.25" x14ac:dyDescent="0.2">
      <c r="A27" s="33">
        <v>15</v>
      </c>
      <c r="B27" s="31" t="s">
        <v>68</v>
      </c>
      <c r="C27" s="34" t="s">
        <v>52</v>
      </c>
      <c r="D27" s="48">
        <v>20000</v>
      </c>
      <c r="E27" s="50">
        <v>0.40439999999999998</v>
      </c>
      <c r="F27" s="57"/>
      <c r="G27" s="35" t="str">
        <f t="shared" si="0"/>
        <v/>
      </c>
      <c r="H27" s="40"/>
      <c r="K27" s="7"/>
    </row>
    <row r="28" spans="1:11" s="8" customFormat="1" ht="11.25" x14ac:dyDescent="0.2">
      <c r="A28" s="33">
        <v>16</v>
      </c>
      <c r="B28" s="31" t="s">
        <v>69</v>
      </c>
      <c r="C28" s="34" t="s">
        <v>52</v>
      </c>
      <c r="D28" s="48">
        <v>5000</v>
      </c>
      <c r="E28" s="50">
        <v>1.157</v>
      </c>
      <c r="F28" s="57"/>
      <c r="G28" s="35" t="str">
        <f t="shared" si="0"/>
        <v/>
      </c>
      <c r="H28" s="40"/>
      <c r="K28" s="7"/>
    </row>
    <row r="29" spans="1:11" s="8" customFormat="1" ht="11.25" x14ac:dyDescent="0.2">
      <c r="A29" s="33">
        <v>17</v>
      </c>
      <c r="B29" s="31" t="s">
        <v>70</v>
      </c>
      <c r="C29" s="34" t="s">
        <v>52</v>
      </c>
      <c r="D29" s="48">
        <v>25000</v>
      </c>
      <c r="E29" s="50">
        <v>2.1230000000000002</v>
      </c>
      <c r="F29" s="57"/>
      <c r="G29" s="35" t="str">
        <f t="shared" si="0"/>
        <v/>
      </c>
      <c r="H29" s="40"/>
      <c r="K29" s="7"/>
    </row>
    <row r="30" spans="1:11" s="8" customFormat="1" ht="11.25" x14ac:dyDescent="0.2">
      <c r="A30" s="33">
        <v>18</v>
      </c>
      <c r="B30" s="31" t="s">
        <v>71</v>
      </c>
      <c r="C30" s="34" t="s">
        <v>52</v>
      </c>
      <c r="D30" s="48">
        <v>30000</v>
      </c>
      <c r="E30" s="50">
        <v>0.2077</v>
      </c>
      <c r="F30" s="57"/>
      <c r="G30" s="35" t="str">
        <f t="shared" si="0"/>
        <v/>
      </c>
      <c r="H30" s="40"/>
      <c r="K30" s="7"/>
    </row>
    <row r="31" spans="1:11" s="8" customFormat="1" ht="11.25" x14ac:dyDescent="0.2">
      <c r="A31" s="33">
        <v>19</v>
      </c>
      <c r="B31" s="31" t="s">
        <v>72</v>
      </c>
      <c r="C31" s="34" t="s">
        <v>52</v>
      </c>
      <c r="D31" s="48">
        <v>3000</v>
      </c>
      <c r="E31" s="50">
        <v>2.02</v>
      </c>
      <c r="F31" s="57"/>
      <c r="G31" s="35" t="str">
        <f t="shared" si="0"/>
        <v/>
      </c>
      <c r="H31" s="40"/>
      <c r="K31" s="7"/>
    </row>
    <row r="32" spans="1:11" s="8" customFormat="1" ht="11.25" x14ac:dyDescent="0.2">
      <c r="A32" s="33">
        <v>20</v>
      </c>
      <c r="B32" s="31" t="s">
        <v>73</v>
      </c>
      <c r="C32" s="34" t="s">
        <v>52</v>
      </c>
      <c r="D32" s="48">
        <v>30000</v>
      </c>
      <c r="E32" s="50">
        <v>2.0182000000000002</v>
      </c>
      <c r="F32" s="57"/>
      <c r="G32" s="35" t="str">
        <f t="shared" si="0"/>
        <v/>
      </c>
      <c r="H32" s="40"/>
      <c r="K32" s="7"/>
    </row>
    <row r="33" spans="1:11" s="8" customFormat="1" ht="11.25" x14ac:dyDescent="0.2">
      <c r="A33" s="33">
        <v>21</v>
      </c>
      <c r="B33" s="31" t="s">
        <v>74</v>
      </c>
      <c r="C33" s="34" t="s">
        <v>52</v>
      </c>
      <c r="D33" s="48">
        <v>5000</v>
      </c>
      <c r="E33" s="50">
        <v>2.9725000000000001</v>
      </c>
      <c r="F33" s="57"/>
      <c r="G33" s="35" t="str">
        <f t="shared" si="0"/>
        <v/>
      </c>
      <c r="H33" s="40"/>
      <c r="K33" s="7"/>
    </row>
    <row r="34" spans="1:11" s="8" customFormat="1" ht="11.25" x14ac:dyDescent="0.2">
      <c r="A34" s="33">
        <v>22</v>
      </c>
      <c r="B34" s="31" t="s">
        <v>75</v>
      </c>
      <c r="C34" s="34" t="s">
        <v>52</v>
      </c>
      <c r="D34" s="48">
        <v>40000</v>
      </c>
      <c r="E34" s="50">
        <v>0.82150000000000001</v>
      </c>
      <c r="F34" s="57"/>
      <c r="G34" s="35" t="str">
        <f t="shared" si="0"/>
        <v/>
      </c>
      <c r="H34" s="40"/>
      <c r="K34" s="7"/>
    </row>
    <row r="35" spans="1:11" s="8" customFormat="1" ht="11.25" x14ac:dyDescent="0.2">
      <c r="A35" s="33">
        <v>23</v>
      </c>
      <c r="B35" s="31" t="s">
        <v>76</v>
      </c>
      <c r="C35" s="34" t="s">
        <v>47</v>
      </c>
      <c r="D35" s="48">
        <v>40000</v>
      </c>
      <c r="E35" s="50">
        <v>4.29</v>
      </c>
      <c r="F35" s="57"/>
      <c r="G35" s="35" t="str">
        <f t="shared" si="0"/>
        <v/>
      </c>
      <c r="H35" s="40"/>
      <c r="K35" s="7"/>
    </row>
    <row r="36" spans="1:11" s="8" customFormat="1" ht="11.25" x14ac:dyDescent="0.2">
      <c r="A36" s="33">
        <v>24</v>
      </c>
      <c r="B36" s="31" t="s">
        <v>77</v>
      </c>
      <c r="C36" s="34" t="s">
        <v>52</v>
      </c>
      <c r="D36" s="48">
        <v>60000</v>
      </c>
      <c r="E36" s="50">
        <v>0.24990000000000001</v>
      </c>
      <c r="F36" s="57"/>
      <c r="G36" s="35" t="str">
        <f t="shared" si="0"/>
        <v/>
      </c>
      <c r="H36" s="40"/>
      <c r="K36" s="7"/>
    </row>
    <row r="37" spans="1:11" s="8" customFormat="1" ht="11.25" x14ac:dyDescent="0.2">
      <c r="A37" s="33">
        <v>25</v>
      </c>
      <c r="B37" s="31" t="s">
        <v>78</v>
      </c>
      <c r="C37" s="34" t="s">
        <v>52</v>
      </c>
      <c r="D37" s="48">
        <v>25000</v>
      </c>
      <c r="E37" s="50">
        <v>3.3462000000000001</v>
      </c>
      <c r="F37" s="57"/>
      <c r="G37" s="35" t="str">
        <f t="shared" si="0"/>
        <v/>
      </c>
      <c r="H37" s="40"/>
      <c r="K37" s="7"/>
    </row>
    <row r="38" spans="1:11" s="8" customFormat="1" ht="11.25" x14ac:dyDescent="0.2">
      <c r="A38" s="33">
        <v>26</v>
      </c>
      <c r="B38" s="31" t="s">
        <v>79</v>
      </c>
      <c r="C38" s="34" t="s">
        <v>52</v>
      </c>
      <c r="D38" s="48">
        <v>40000</v>
      </c>
      <c r="E38" s="50">
        <v>0.32</v>
      </c>
      <c r="F38" s="57"/>
      <c r="G38" s="35" t="str">
        <f t="shared" si="0"/>
        <v/>
      </c>
      <c r="H38" s="40"/>
      <c r="K38" s="7"/>
    </row>
    <row r="39" spans="1:11" s="8" customFormat="1" ht="11.25" x14ac:dyDescent="0.2">
      <c r="A39" s="33">
        <v>27</v>
      </c>
      <c r="B39" s="31" t="s">
        <v>80</v>
      </c>
      <c r="C39" s="34" t="s">
        <v>47</v>
      </c>
      <c r="D39" s="48">
        <v>1000</v>
      </c>
      <c r="E39" s="50">
        <v>64.724999999999994</v>
      </c>
      <c r="F39" s="57"/>
      <c r="G39" s="35" t="str">
        <f t="shared" si="0"/>
        <v/>
      </c>
      <c r="H39" s="40"/>
      <c r="K39" s="7"/>
    </row>
    <row r="40" spans="1:11" s="8" customFormat="1" ht="11.25" x14ac:dyDescent="0.2">
      <c r="A40" s="33">
        <v>28</v>
      </c>
      <c r="B40" s="31" t="s">
        <v>81</v>
      </c>
      <c r="C40" s="34" t="s">
        <v>47</v>
      </c>
      <c r="D40" s="48">
        <v>1000</v>
      </c>
      <c r="E40" s="50">
        <v>123.9585</v>
      </c>
      <c r="F40" s="57"/>
      <c r="G40" s="35" t="str">
        <f t="shared" si="0"/>
        <v/>
      </c>
      <c r="H40" s="40"/>
      <c r="K40" s="7"/>
    </row>
    <row r="41" spans="1:11" s="8" customFormat="1" ht="11.25" x14ac:dyDescent="0.2">
      <c r="A41" s="33">
        <v>29</v>
      </c>
      <c r="B41" s="31" t="s">
        <v>82</v>
      </c>
      <c r="C41" s="34" t="s">
        <v>47</v>
      </c>
      <c r="D41" s="48">
        <v>1000</v>
      </c>
      <c r="E41" s="50">
        <v>80.158699999999996</v>
      </c>
      <c r="F41" s="57"/>
      <c r="G41" s="35" t="str">
        <f t="shared" si="0"/>
        <v/>
      </c>
      <c r="H41" s="40"/>
      <c r="K41" s="7"/>
    </row>
    <row r="42" spans="1:11" s="8" customFormat="1" ht="11.25" x14ac:dyDescent="0.2">
      <c r="A42" s="33">
        <v>30</v>
      </c>
      <c r="B42" s="31" t="s">
        <v>83</v>
      </c>
      <c r="C42" s="34" t="s">
        <v>47</v>
      </c>
      <c r="D42" s="48">
        <v>1000</v>
      </c>
      <c r="E42" s="50">
        <v>68.955600000000004</v>
      </c>
      <c r="F42" s="57"/>
      <c r="G42" s="35" t="str">
        <f t="shared" si="0"/>
        <v/>
      </c>
      <c r="H42" s="40"/>
      <c r="K42" s="7"/>
    </row>
    <row r="43" spans="1:11" s="8" customFormat="1" ht="11.25" x14ac:dyDescent="0.2">
      <c r="A43" s="33">
        <v>31</v>
      </c>
      <c r="B43" s="31" t="s">
        <v>84</v>
      </c>
      <c r="C43" s="34" t="s">
        <v>52</v>
      </c>
      <c r="D43" s="48">
        <v>30000</v>
      </c>
      <c r="E43" s="50">
        <v>0.97</v>
      </c>
      <c r="F43" s="57"/>
      <c r="G43" s="35" t="str">
        <f t="shared" si="0"/>
        <v/>
      </c>
      <c r="H43" s="40"/>
      <c r="K43" s="7"/>
    </row>
    <row r="44" spans="1:11" s="8" customFormat="1" ht="11.25" x14ac:dyDescent="0.2">
      <c r="A44" s="33">
        <v>32</v>
      </c>
      <c r="B44" s="31" t="s">
        <v>85</v>
      </c>
      <c r="C44" s="34" t="s">
        <v>52</v>
      </c>
      <c r="D44" s="48">
        <v>10000</v>
      </c>
      <c r="E44" s="50">
        <v>2.3956</v>
      </c>
      <c r="F44" s="57"/>
      <c r="G44" s="35" t="str">
        <f t="shared" si="0"/>
        <v/>
      </c>
      <c r="H44" s="40"/>
      <c r="K44" s="7"/>
    </row>
    <row r="45" spans="1:11" s="8" customFormat="1" ht="11.25" x14ac:dyDescent="0.2">
      <c r="A45" s="33">
        <v>33</v>
      </c>
      <c r="B45" s="31" t="s">
        <v>86</v>
      </c>
      <c r="C45" s="34" t="s">
        <v>52</v>
      </c>
      <c r="D45" s="48">
        <v>12000</v>
      </c>
      <c r="E45" s="50">
        <v>0.82399999999999995</v>
      </c>
      <c r="F45" s="57"/>
      <c r="G45" s="35" t="str">
        <f t="shared" si="0"/>
        <v/>
      </c>
      <c r="H45" s="40"/>
      <c r="K45" s="7"/>
    </row>
    <row r="46" spans="1:11" s="8" customFormat="1" ht="11.25" x14ac:dyDescent="0.2">
      <c r="A46" s="33">
        <v>34</v>
      </c>
      <c r="B46" s="31" t="s">
        <v>87</v>
      </c>
      <c r="C46" s="34" t="s">
        <v>52</v>
      </c>
      <c r="D46" s="48">
        <v>7000</v>
      </c>
      <c r="E46" s="50">
        <v>1.2345999999999999</v>
      </c>
      <c r="F46" s="57"/>
      <c r="G46" s="35" t="str">
        <f t="shared" si="0"/>
        <v/>
      </c>
      <c r="H46" s="40"/>
      <c r="K46" s="7"/>
    </row>
    <row r="47" spans="1:11" s="8" customFormat="1" ht="11.25" x14ac:dyDescent="0.2">
      <c r="A47" s="33">
        <v>35</v>
      </c>
      <c r="B47" s="31" t="s">
        <v>88</v>
      </c>
      <c r="C47" s="34" t="s">
        <v>52</v>
      </c>
      <c r="D47" s="48">
        <v>2000</v>
      </c>
      <c r="E47" s="50">
        <v>1.85</v>
      </c>
      <c r="F47" s="57"/>
      <c r="G47" s="35" t="str">
        <f t="shared" si="0"/>
        <v/>
      </c>
      <c r="H47" s="40"/>
      <c r="K47" s="7"/>
    </row>
    <row r="48" spans="1:11" s="8" customFormat="1" ht="11.25" x14ac:dyDescent="0.2">
      <c r="A48" s="33">
        <v>36</v>
      </c>
      <c r="B48" s="31" t="s">
        <v>89</v>
      </c>
      <c r="C48" s="34" t="s">
        <v>103</v>
      </c>
      <c r="D48" s="48">
        <v>80</v>
      </c>
      <c r="E48" s="50">
        <v>3670.4612000000002</v>
      </c>
      <c r="F48" s="57"/>
      <c r="G48" s="35" t="str">
        <f t="shared" si="0"/>
        <v/>
      </c>
      <c r="H48" s="40"/>
      <c r="K48" s="7"/>
    </row>
    <row r="49" spans="1:11" s="8" customFormat="1" ht="11.25" x14ac:dyDescent="0.2">
      <c r="A49" s="33">
        <v>37</v>
      </c>
      <c r="B49" s="31" t="s">
        <v>90</v>
      </c>
      <c r="C49" s="34" t="s">
        <v>103</v>
      </c>
      <c r="D49" s="48">
        <v>2000</v>
      </c>
      <c r="E49" s="50">
        <v>39.950000000000003</v>
      </c>
      <c r="F49" s="57"/>
      <c r="G49" s="35" t="str">
        <f t="shared" si="0"/>
        <v/>
      </c>
      <c r="H49" s="40"/>
      <c r="K49" s="7"/>
    </row>
    <row r="50" spans="1:11" s="8" customFormat="1" ht="11.25" x14ac:dyDescent="0.2">
      <c r="A50" s="33">
        <v>38</v>
      </c>
      <c r="B50" s="31" t="s">
        <v>91</v>
      </c>
      <c r="C50" s="34" t="s">
        <v>52</v>
      </c>
      <c r="D50" s="48">
        <v>60000</v>
      </c>
      <c r="E50" s="50">
        <v>0.39860000000000001</v>
      </c>
      <c r="F50" s="57"/>
      <c r="G50" s="35" t="str">
        <f t="shared" si="0"/>
        <v/>
      </c>
      <c r="H50" s="40"/>
      <c r="K50" s="7"/>
    </row>
    <row r="51" spans="1:11" s="8" customFormat="1" ht="11.25" x14ac:dyDescent="0.2">
      <c r="A51" s="33">
        <v>39</v>
      </c>
      <c r="B51" s="31" t="s">
        <v>92</v>
      </c>
      <c r="C51" s="34" t="s">
        <v>52</v>
      </c>
      <c r="D51" s="48">
        <v>60000</v>
      </c>
      <c r="E51" s="50">
        <v>0.66779999999999995</v>
      </c>
      <c r="F51" s="57"/>
      <c r="G51" s="35" t="str">
        <f t="shared" si="0"/>
        <v/>
      </c>
      <c r="H51" s="40"/>
      <c r="K51" s="7"/>
    </row>
    <row r="52" spans="1:11" s="8" customFormat="1" ht="11.25" x14ac:dyDescent="0.2">
      <c r="A52" s="33">
        <v>40</v>
      </c>
      <c r="B52" s="31" t="s">
        <v>93</v>
      </c>
      <c r="C52" s="34" t="s">
        <v>52</v>
      </c>
      <c r="D52" s="48">
        <v>1500</v>
      </c>
      <c r="E52" s="50">
        <v>3.5867</v>
      </c>
      <c r="F52" s="57"/>
      <c r="G52" s="35" t="str">
        <f t="shared" si="0"/>
        <v/>
      </c>
      <c r="H52" s="40"/>
      <c r="K52" s="7"/>
    </row>
    <row r="53" spans="1:11" s="8" customFormat="1" ht="11.25" x14ac:dyDescent="0.2">
      <c r="A53" s="33">
        <v>41</v>
      </c>
      <c r="B53" s="31" t="s">
        <v>94</v>
      </c>
      <c r="C53" s="34" t="s">
        <v>52</v>
      </c>
      <c r="D53" s="48">
        <v>1500</v>
      </c>
      <c r="E53" s="50">
        <v>10.3317</v>
      </c>
      <c r="F53" s="57"/>
      <c r="G53" s="35" t="str">
        <f t="shared" si="0"/>
        <v/>
      </c>
      <c r="H53" s="40"/>
      <c r="K53" s="7"/>
    </row>
    <row r="54" spans="1:11" s="8" customFormat="1" ht="11.25" x14ac:dyDescent="0.2">
      <c r="A54" s="33">
        <v>42</v>
      </c>
      <c r="B54" s="31" t="s">
        <v>95</v>
      </c>
      <c r="C54" s="34" t="s">
        <v>52</v>
      </c>
      <c r="D54" s="48">
        <v>15000</v>
      </c>
      <c r="E54" s="50">
        <v>4.3902000000000001</v>
      </c>
      <c r="F54" s="57"/>
      <c r="G54" s="35" t="str">
        <f t="shared" si="0"/>
        <v/>
      </c>
      <c r="H54" s="40"/>
      <c r="K54" s="7"/>
    </row>
    <row r="55" spans="1:11" s="8" customFormat="1" ht="11.25" x14ac:dyDescent="0.2">
      <c r="A55" s="33">
        <v>43</v>
      </c>
      <c r="B55" s="31" t="s">
        <v>96</v>
      </c>
      <c r="C55" s="34" t="s">
        <v>52</v>
      </c>
      <c r="D55" s="48">
        <v>30000</v>
      </c>
      <c r="E55" s="50">
        <v>1.6249</v>
      </c>
      <c r="F55" s="57"/>
      <c r="G55" s="35" t="str">
        <f t="shared" si="0"/>
        <v/>
      </c>
      <c r="H55" s="40"/>
      <c r="K55" s="7"/>
    </row>
    <row r="56" spans="1:11" s="8" customFormat="1" ht="11.25" x14ac:dyDescent="0.2">
      <c r="A56" s="33">
        <v>44</v>
      </c>
      <c r="B56" s="31" t="s">
        <v>97</v>
      </c>
      <c r="C56" s="34" t="s">
        <v>52</v>
      </c>
      <c r="D56" s="48">
        <v>40000</v>
      </c>
      <c r="E56" s="50">
        <v>1.0045999999999999</v>
      </c>
      <c r="F56" s="57"/>
      <c r="G56" s="35" t="str">
        <f t="shared" si="0"/>
        <v/>
      </c>
      <c r="H56" s="40"/>
      <c r="K56" s="7"/>
    </row>
    <row r="57" spans="1:11" s="8" customFormat="1" ht="11.25" x14ac:dyDescent="0.2">
      <c r="A57" s="33">
        <v>45</v>
      </c>
      <c r="B57" s="31" t="s">
        <v>98</v>
      </c>
      <c r="C57" s="34" t="s">
        <v>51</v>
      </c>
      <c r="D57" s="48">
        <v>1500</v>
      </c>
      <c r="E57" s="50">
        <v>14.3201</v>
      </c>
      <c r="F57" s="57"/>
      <c r="G57" s="35" t="str">
        <f t="shared" si="0"/>
        <v/>
      </c>
      <c r="H57" s="40"/>
      <c r="K57" s="7"/>
    </row>
    <row r="58" spans="1:11" s="8" customFormat="1" ht="11.25" x14ac:dyDescent="0.2">
      <c r="A58" s="33">
        <v>46</v>
      </c>
      <c r="B58" s="31" t="s">
        <v>99</v>
      </c>
      <c r="C58" s="34" t="s">
        <v>103</v>
      </c>
      <c r="D58" s="48">
        <v>70</v>
      </c>
      <c r="E58" s="50">
        <v>1074.4806000000001</v>
      </c>
      <c r="F58" s="57"/>
      <c r="G58" s="35" t="str">
        <f t="shared" si="0"/>
        <v/>
      </c>
      <c r="H58" s="40"/>
      <c r="K58" s="7"/>
    </row>
    <row r="59" spans="1:11" s="8" customFormat="1" ht="11.25" x14ac:dyDescent="0.2">
      <c r="A59" s="33">
        <v>47</v>
      </c>
      <c r="B59" s="31" t="s">
        <v>100</v>
      </c>
      <c r="C59" s="34" t="s">
        <v>52</v>
      </c>
      <c r="D59" s="48">
        <v>10000</v>
      </c>
      <c r="E59" s="50">
        <v>1.0835999999999999</v>
      </c>
      <c r="F59" s="57"/>
      <c r="G59" s="35" t="str">
        <f t="shared" si="0"/>
        <v/>
      </c>
      <c r="H59" s="40"/>
      <c r="K59" s="7"/>
    </row>
    <row r="60" spans="1:11" s="8" customFormat="1" ht="11.25" x14ac:dyDescent="0.2">
      <c r="A60" s="33">
        <v>48</v>
      </c>
      <c r="B60" s="31" t="s">
        <v>101</v>
      </c>
      <c r="C60" s="34" t="s">
        <v>52</v>
      </c>
      <c r="D60" s="48">
        <v>40000</v>
      </c>
      <c r="E60" s="50">
        <v>1.6910000000000001</v>
      </c>
      <c r="F60" s="57"/>
      <c r="G60" s="35" t="str">
        <f t="shared" si="0"/>
        <v/>
      </c>
      <c r="H60" s="40"/>
      <c r="K60" s="7"/>
    </row>
    <row r="61" spans="1:11" s="8" customFormat="1" ht="11.25" x14ac:dyDescent="0.2">
      <c r="A61" s="33">
        <v>49</v>
      </c>
      <c r="B61" s="31" t="s">
        <v>102</v>
      </c>
      <c r="C61" s="34" t="s">
        <v>52</v>
      </c>
      <c r="D61" s="48">
        <v>10000</v>
      </c>
      <c r="E61" s="50">
        <v>0.8</v>
      </c>
      <c r="F61" s="57"/>
      <c r="G61" s="35" t="str">
        <f t="shared" si="0"/>
        <v/>
      </c>
      <c r="H61" s="40"/>
      <c r="K61" s="7"/>
    </row>
    <row r="62" spans="1:11" s="27" customFormat="1" ht="9" x14ac:dyDescent="0.2">
      <c r="A62" s="36"/>
      <c r="E62" s="46"/>
      <c r="F62" s="69" t="s">
        <v>27</v>
      </c>
      <c r="G62" s="70"/>
      <c r="H62" s="41"/>
    </row>
    <row r="63" spans="1:11" ht="14.25" customHeight="1" x14ac:dyDescent="0.2">
      <c r="F63" s="71" t="str">
        <f>IF(SUM(G13:G61)=0,"",SUM(G13:G61))</f>
        <v/>
      </c>
      <c r="G63" s="72"/>
      <c r="H63" s="42"/>
    </row>
    <row r="64" spans="1:11" s="37" customFormat="1" ht="9" x14ac:dyDescent="0.2">
      <c r="A64" s="62" t="str">
        <f>" - "&amp;Dados!B23</f>
        <v xml:space="preserve"> - A execução do objeto da presente licitação será realizada junto a Secretaria obedecendo, na íntegra, ao detalhamento do termo de referência (ANEXO II).</v>
      </c>
      <c r="B64" s="62"/>
      <c r="C64" s="62"/>
      <c r="D64" s="62"/>
      <c r="E64" s="62"/>
      <c r="F64" s="62"/>
      <c r="G64" s="62"/>
      <c r="H64" s="43"/>
    </row>
    <row r="65" spans="1:8" s="37" customFormat="1" ht="9" x14ac:dyDescent="0.2">
      <c r="A65" s="62" t="str">
        <f>" - "&amp;Dados!B24</f>
        <v xml:space="preserve"> - A administração rejeitará, no todo ou em parte, a prestação de serviços executada em desacordo com os termos do Edital e seus anexos.</v>
      </c>
      <c r="B65" s="62"/>
      <c r="C65" s="62"/>
      <c r="D65" s="62"/>
      <c r="E65" s="62"/>
      <c r="F65" s="62"/>
      <c r="G65" s="62"/>
      <c r="H65" s="43"/>
    </row>
    <row r="66" spans="1:8" s="37" customFormat="1" ht="9" x14ac:dyDescent="0.2">
      <c r="A66" s="62" t="str">
        <f>" - "&amp;Dados!B25</f>
        <v xml:space="preserve"> - O pagamento do objeto de que trata o PREGÃO ELETRÔNICO 116/2023, será efetuado pela Tesouraria da Secretaria Municipal de Saúde de Sumidouro.</v>
      </c>
      <c r="B66" s="62"/>
      <c r="C66" s="62"/>
      <c r="D66" s="62"/>
      <c r="E66" s="62"/>
      <c r="F66" s="62"/>
      <c r="G66" s="62"/>
      <c r="H66" s="43"/>
    </row>
    <row r="67" spans="1:8" s="27" customFormat="1" ht="9" x14ac:dyDescent="0.2">
      <c r="A67" s="62" t="str">
        <f>" - "&amp;Dados!B26</f>
        <v xml:space="preserve"> - Proposta válida por 60 (sessenta) dias</v>
      </c>
      <c r="B67" s="62"/>
      <c r="C67" s="62"/>
      <c r="D67" s="62"/>
      <c r="E67" s="62"/>
      <c r="F67" s="62"/>
      <c r="G67" s="62"/>
      <c r="H67" s="41"/>
    </row>
    <row r="68" spans="1:8" ht="21" customHeight="1" x14ac:dyDescent="0.2">
      <c r="A68" s="62" t="str">
        <f>" - "&amp;Dados!B28</f>
        <v xml:space="preserve"> - A Licitante poderá apresentar prospecto, ficha técnica ou outros documentos com informações que permitam a melhor identificação e qualificação do(s) item(ns) licitado(s);</v>
      </c>
      <c r="B68" s="62"/>
      <c r="C68" s="62"/>
      <c r="D68" s="62"/>
      <c r="E68" s="62"/>
      <c r="F68" s="62"/>
      <c r="G68" s="62"/>
      <c r="H68" s="44"/>
    </row>
    <row r="69" spans="1:8" x14ac:dyDescent="0.2">
      <c r="A69" s="62" t="str">
        <f>" - "&amp;Dados!B29</f>
        <v xml:space="preserve"> - A proposta de preços ajustada ao lance final deverá conter o valor numérico dos preços unitários e totais, não podendo exceder o valor do lance final;</v>
      </c>
      <c r="B69" s="62"/>
      <c r="C69" s="62"/>
      <c r="D69" s="62"/>
      <c r="E69" s="62"/>
      <c r="F69" s="62"/>
      <c r="G69" s="62"/>
      <c r="H69" s="44"/>
    </row>
    <row r="70" spans="1:8" ht="21.75" customHeight="1" x14ac:dyDescent="0.2">
      <c r="A70" s="6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70" s="62"/>
      <c r="C70" s="62"/>
      <c r="D70" s="62"/>
      <c r="E70" s="62"/>
      <c r="F70" s="62"/>
      <c r="G70" s="62"/>
      <c r="H70" s="44"/>
    </row>
    <row r="71" spans="1:8" ht="21.75" customHeight="1" x14ac:dyDescent="0.2">
      <c r="A71" s="6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71" s="62"/>
      <c r="C71" s="62"/>
      <c r="D71" s="62"/>
      <c r="E71" s="62"/>
      <c r="F71" s="62"/>
      <c r="G71" s="62"/>
      <c r="H71" s="44"/>
    </row>
    <row r="72" spans="1:8" ht="21.75" customHeight="1" x14ac:dyDescent="0.2">
      <c r="A72" s="6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72" s="62"/>
      <c r="C72" s="62"/>
      <c r="D72" s="62"/>
      <c r="E72" s="62"/>
      <c r="F72" s="62"/>
      <c r="G72" s="62"/>
      <c r="H72" s="44"/>
    </row>
    <row r="73" spans="1:8" ht="21.75" customHeight="1" x14ac:dyDescent="0.2">
      <c r="A73" s="62" t="str">
        <f>" - "&amp;Dados!B33</f>
        <v xml:space="preserve"> - Declaramos que até a presente data inexistem fatos impeditivos a participação desta empresa ao presente certame licitatório, ciente da obrigatoriedade de declarar ocorrências posteriores;</v>
      </c>
      <c r="B73" s="62"/>
      <c r="C73" s="62"/>
      <c r="D73" s="62"/>
      <c r="E73" s="62"/>
      <c r="F73" s="62"/>
      <c r="G73" s="62"/>
      <c r="H73" s="44"/>
    </row>
    <row r="74" spans="1:8" ht="30" customHeight="1" x14ac:dyDescent="0.2">
      <c r="A74" s="6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74" s="62"/>
      <c r="C74" s="62"/>
      <c r="D74" s="62"/>
      <c r="E74" s="62"/>
      <c r="F74" s="62"/>
      <c r="G74" s="62"/>
    </row>
    <row r="75" spans="1:8" ht="25.5" customHeight="1" x14ac:dyDescent="0.2">
      <c r="A75" s="6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75" s="62"/>
      <c r="C75" s="62"/>
      <c r="D75" s="62"/>
      <c r="E75" s="62"/>
      <c r="F75" s="62"/>
      <c r="G75" s="62"/>
    </row>
  </sheetData>
  <sheetProtection algorithmName="SHA-512" hashValue="yqCYd2BrmnR/H0p+QCFt1YJAoiQQWurTUVRMIR+T2H8ePFyC+/KFPIQnfJ9JRzz4daP37SquOyjUOdl+Z7SCUA==" saltValue="YbFNcVqqHwph75GkAeSWBw==" spinCount="100000" sheet="1" objects="1" scenarios="1"/>
  <autoFilter ref="A11:G75" xr:uid="{00000000-0009-0000-0000-000000000000}"/>
  <mergeCells count="23">
    <mergeCell ref="A64:G64"/>
    <mergeCell ref="A65:G65"/>
    <mergeCell ref="A66:G66"/>
    <mergeCell ref="B8:G8"/>
    <mergeCell ref="A67:G67"/>
    <mergeCell ref="B9:G9"/>
    <mergeCell ref="F62:G62"/>
    <mergeCell ref="F63:G63"/>
    <mergeCell ref="D10:G10"/>
    <mergeCell ref="C6:D6"/>
    <mergeCell ref="E6:F6"/>
    <mergeCell ref="A2:G2"/>
    <mergeCell ref="A3:G3"/>
    <mergeCell ref="A4:G4"/>
    <mergeCell ref="A5:G5"/>
    <mergeCell ref="A74:G74"/>
    <mergeCell ref="A75:G75"/>
    <mergeCell ref="A68:G68"/>
    <mergeCell ref="A69:G69"/>
    <mergeCell ref="A70:G70"/>
    <mergeCell ref="A71:G71"/>
    <mergeCell ref="A72:G72"/>
    <mergeCell ref="A73:G73"/>
  </mergeCells>
  <phoneticPr fontId="0" type="noConversion"/>
  <conditionalFormatting sqref="B10">
    <cfRule type="cellIs" dxfId="11" priority="8" stopIfTrue="1" operator="equal">
      <formula>$G$1</formula>
    </cfRule>
  </conditionalFormatting>
  <conditionalFormatting sqref="B13:B61">
    <cfRule type="expression" dxfId="10" priority="10" stopIfTrue="1">
      <formula>IF(#REF!=1,IF(#REF!=0,1,0),0)</formula>
    </cfRule>
  </conditionalFormatting>
  <conditionalFormatting sqref="B8:G9">
    <cfRule type="cellIs" dxfId="9" priority="9" stopIfTrue="1" operator="equal">
      <formula>$J$1</formula>
    </cfRule>
  </conditionalFormatting>
  <conditionalFormatting sqref="D13:D61">
    <cfRule type="expression" priority="12" stopIfTrue="1">
      <formula>$A13</formula>
    </cfRule>
  </conditionalFormatting>
  <conditionalFormatting sqref="D10:G10">
    <cfRule type="cellIs" dxfId="8" priority="24" stopIfTrue="1" operator="equal">
      <formula>$E$1</formula>
    </cfRule>
  </conditionalFormatting>
  <conditionalFormatting sqref="F13:F61">
    <cfRule type="cellIs" dxfId="7" priority="11" stopIfTrue="1" operator="equal">
      <formula>""</formula>
    </cfRule>
  </conditionalFormatting>
  <conditionalFormatting sqref="F62">
    <cfRule type="expression" dxfId="6" priority="1" stopIfTrue="1">
      <formula>IF($J62="Empate",IF(H62=1,TRUE(),FALSE()),FALSE())</formula>
    </cfRule>
    <cfRule type="expression" dxfId="5" priority="2" stopIfTrue="1">
      <formula>IF(H62="&gt;",FALSE(),IF(H62&gt;0,TRUE(),FALSE()))</formula>
    </cfRule>
    <cfRule type="expression" dxfId="4" priority="3" stopIfTrue="1">
      <formula>IF(H62="&gt;",TRUE(),FALSE())</formula>
    </cfRule>
  </conditionalFormatting>
  <conditionalFormatting sqref="F63">
    <cfRule type="expression" dxfId="3" priority="4" stopIfTrue="1">
      <formula>IF($J62="OK",IF(H62=1,TRUE(),FALSE()),FALSE())</formula>
    </cfRule>
    <cfRule type="expression" dxfId="2" priority="5" stopIfTrue="1">
      <formula>IF($J62="Empate",IF(H62=1,TRUE(),FALSE()),FALSE())</formula>
    </cfRule>
    <cfRule type="expression" dxfId="1" priority="6" stopIfTrue="1">
      <formula>IF($J62="Empate",IF(H62=2,TRUE(),FALSE()),FALSE())</formula>
    </cfRule>
  </conditionalFormatting>
  <conditionalFormatting sqref="G13:G61">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8" fitToHeight="20" orientation="portrait" horizontalDpi="4294967295" verticalDpi="4294967295"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59" t="s">
        <v>104</v>
      </c>
      <c r="E1" s="4"/>
      <c r="F1" s="4"/>
      <c r="G1" s="4"/>
    </row>
    <row r="2" spans="1:7" x14ac:dyDescent="0.2">
      <c r="A2" s="16" t="s">
        <v>10</v>
      </c>
      <c r="B2" s="59" t="s">
        <v>105</v>
      </c>
      <c r="E2" s="4"/>
      <c r="F2" s="4"/>
      <c r="G2" s="4"/>
    </row>
    <row r="3" spans="1:7" x14ac:dyDescent="0.2">
      <c r="A3" s="16" t="s">
        <v>11</v>
      </c>
      <c r="B3" s="59" t="s">
        <v>106</v>
      </c>
      <c r="C3" s="5"/>
      <c r="E3" s="53"/>
      <c r="F3" s="4"/>
      <c r="G3" s="4"/>
    </row>
    <row r="4" spans="1:7" x14ac:dyDescent="0.2">
      <c r="A4" s="16" t="s">
        <v>12</v>
      </c>
      <c r="B4" s="59" t="s">
        <v>108</v>
      </c>
      <c r="C4" s="5"/>
      <c r="E4" s="53"/>
      <c r="F4" s="4"/>
      <c r="G4" s="4"/>
    </row>
    <row r="5" spans="1:7" x14ac:dyDescent="0.2">
      <c r="A5" s="16" t="s">
        <v>13</v>
      </c>
      <c r="B5" s="59" t="s">
        <v>45</v>
      </c>
      <c r="C5" s="5"/>
      <c r="E5" s="53"/>
      <c r="F5" s="4"/>
      <c r="G5" s="4"/>
    </row>
    <row r="6" spans="1:7" x14ac:dyDescent="0.2">
      <c r="A6" s="16" t="s">
        <v>31</v>
      </c>
      <c r="B6" s="60" t="s">
        <v>46</v>
      </c>
      <c r="C6" s="5"/>
      <c r="E6" s="53"/>
      <c r="F6" s="4"/>
      <c r="G6" s="4"/>
    </row>
    <row r="7" spans="1:7" x14ac:dyDescent="0.2">
      <c r="A7" s="16" t="s">
        <v>14</v>
      </c>
      <c r="B7" s="5" t="s">
        <v>30</v>
      </c>
      <c r="C7" s="5"/>
      <c r="E7" s="53"/>
      <c r="F7" s="4"/>
      <c r="G7" s="4"/>
    </row>
    <row r="8" spans="1:7" x14ac:dyDescent="0.2">
      <c r="A8" s="25" t="s">
        <v>23</v>
      </c>
      <c r="B8" s="47">
        <v>2099668.7460000003</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x14ac:dyDescent="0.2">
      <c r="A17" s="22" t="s">
        <v>21</v>
      </c>
      <c r="B17" s="56" t="s">
        <v>44</v>
      </c>
      <c r="C17" s="24"/>
      <c r="D17" s="24"/>
      <c r="E17" s="24"/>
      <c r="F17" s="24"/>
      <c r="G17" s="24"/>
      <c r="H17" s="24"/>
      <c r="I17" s="24"/>
      <c r="J17" s="24"/>
      <c r="K17" s="24"/>
      <c r="L17" s="24"/>
      <c r="M17" s="24"/>
    </row>
    <row r="18" spans="1:256" s="23" customFormat="1" x14ac:dyDescent="0.2">
      <c r="A18" s="22" t="s">
        <v>22</v>
      </c>
      <c r="B18" s="54"/>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38.25" x14ac:dyDescent="0.2">
      <c r="A23" s="20" t="s">
        <v>15</v>
      </c>
      <c r="B23" s="21" t="s">
        <v>48</v>
      </c>
      <c r="E23" s="4"/>
      <c r="F23" s="4"/>
      <c r="G23" s="52"/>
    </row>
    <row r="24" spans="1:256" ht="38.25" x14ac:dyDescent="0.2">
      <c r="A24" s="20" t="s">
        <v>16</v>
      </c>
      <c r="B24" s="21" t="s">
        <v>49</v>
      </c>
      <c r="E24" s="4"/>
      <c r="F24" s="4"/>
      <c r="G24" s="52"/>
    </row>
    <row r="25" spans="1:256" ht="38.25" x14ac:dyDescent="0.2">
      <c r="A25" s="20" t="s">
        <v>17</v>
      </c>
      <c r="B25" s="60" t="s">
        <v>107</v>
      </c>
      <c r="C25" s="9"/>
      <c r="E25" s="4"/>
      <c r="F25" s="4"/>
      <c r="G25" s="52"/>
    </row>
    <row r="26" spans="1:256" ht="25.5" x14ac:dyDescent="0.2">
      <c r="A26" s="20" t="s">
        <v>18</v>
      </c>
      <c r="B26" s="21" t="s">
        <v>28</v>
      </c>
      <c r="E26" s="4"/>
      <c r="F26" s="4"/>
      <c r="G26" s="52"/>
    </row>
    <row r="27" spans="1:256" x14ac:dyDescent="0.2">
      <c r="A27" s="20" t="s">
        <v>32</v>
      </c>
      <c r="B27" s="61" t="s">
        <v>50</v>
      </c>
      <c r="G27" s="52"/>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2023-08-29T14:01:43Z</cp:lastPrinted>
  <dcterms:created xsi:type="dcterms:W3CDTF">2006-04-18T17:38:46Z</dcterms:created>
  <dcterms:modified xsi:type="dcterms:W3CDTF">2023-09-05T18:43:47Z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