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69-23 - Aquisição de  Instrumentais Cirurgicos e Oftalmológicos - SMS\"/>
    </mc:Choice>
  </mc:AlternateContent>
  <xr:revisionPtr revIDLastSave="0" documentId="13_ncr:1_{482BCD79-7113-4507-93F9-3B9141AAC653}"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Preços'!$A$11:$G$56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l="1"/>
  <c r="G32" i="1"/>
  <c r="G33" i="1"/>
  <c r="G34" i="1"/>
  <c r="G35" i="1"/>
  <c r="G36" i="1"/>
  <c r="G37" i="1"/>
  <c r="G38" i="1"/>
  <c r="G39" i="1"/>
  <c r="G40" i="1"/>
  <c r="G41" i="1"/>
  <c r="G42" i="1"/>
  <c r="A50" i="1" l="1"/>
  <c r="A51" i="1"/>
  <c r="A52" i="1"/>
  <c r="A53" i="1"/>
  <c r="A54" i="1"/>
  <c r="A55" i="1"/>
  <c r="A56" i="1"/>
  <c r="A49" i="1"/>
  <c r="E6" i="1"/>
  <c r="G13" i="1"/>
  <c r="A4" i="1"/>
  <c r="A47" i="1"/>
  <c r="A48" i="1"/>
  <c r="A46" i="1"/>
  <c r="A45" i="1"/>
  <c r="A6" i="1"/>
  <c r="A5" i="1"/>
  <c r="A3" i="1"/>
  <c r="F44" i="1" l="1"/>
</calcChain>
</file>

<file path=xl/sharedStrings.xml><?xml version="1.0" encoding="utf-8"?>
<sst xmlns="http://schemas.openxmlformats.org/spreadsheetml/2006/main" count="118" uniqueCount="87">
  <si>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</si>
  <si>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</si>
  <si>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</si>
  <si>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</si>
  <si>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</si>
  <si>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</si>
  <si>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</si>
  <si>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</si>
  <si>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</si>
  <si>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</si>
  <si>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</si>
  <si>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</si>
  <si>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</si>
  <si>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</si>
  <si>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</si>
  <si>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</si>
  <si>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</si>
  <si>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</si>
  <si>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</si>
  <si>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</si>
  <si>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</si>
  <si>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</si>
  <si>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</si>
  <si>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</si>
  <si>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</si>
  <si>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</si>
  <si>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</si>
  <si>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</si>
  <si>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</si>
  <si>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</si>
  <si>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</si>
  <si>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</si>
  <si>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</si>
  <si>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</si>
  <si>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</si>
  <si>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</si>
  <si>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</si>
  <si>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</si>
  <si>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</si>
  <si>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</si>
  <si>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</si>
  <si>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</si>
  <si>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</si>
  <si>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</si>
  <si>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</si>
  <si>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</si>
  <si>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</si>
  <si>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</si>
  <si>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O objeto do presente termo de referência será recebido em remessa única com prazo não superior a 30 (trinta) dias úteis, após recebimento da nota de empenho.</t>
  </si>
  <si>
    <t>O pagamento do objeto de que trata o PREGÃO ELETRÔNICO 020/2023, será efetuado pela Tesouraria da Secretaria Municipal de Saúde de Sumidouro.</t>
  </si>
  <si>
    <t>CAIXA DE PROVA OPTOMÉTRICA COM 268 LENTES ESFÉRICAS, CILÍNDRICAS POSITIVAS E NEGATIVAS, FILTROS COLORIDOS E PRISMAS, CONFECCIONADAS COM LENTES EM CRISTAL E ARO METÁLICO CROMADO, ACONDICIONADA EM MODERNA MALETA DE ALUMÍNIO COM ESTOJO EM MADEIRA RECOBERTO COM TECIDO AVELUDADO (MODELO DE REFERÊNCIA MM 509A)</t>
  </si>
  <si>
    <t>PROJETOR DE ÓPTICOS AUTOMÁTICOS CONTROLE REMOTO SEM FIO MICROPROCESSADO; VERDE E VERMELHO; ILUMINAÇÃO A LED; DISTÂNCIA DE PROJEÇÃO DE 2 A 6 METROS; DESLIGA AUTOMATICAMENTE APÓS 5 MINUTOS SEM USO; SLIDE COM 24 FIGURAS, SENDO: (LETRAS, NÚMEROS, SNELLING E DESENHOS PARA CRIANÇAS); OPCIONAL COM SUPORTE PARA FIXAÇÃO NA COLUNA OU PAREDE (MODELO DE REFERÊNCIA ES-02)</t>
  </si>
  <si>
    <t>LENTE RETINAL DA LÂMPADA DE FENDA 20D BLACK</t>
  </si>
  <si>
    <t>PINÇA APREENS REFOR ISOLADA 5 MM X 36 CM EMP 143200 RA: 10230390024</t>
  </si>
  <si>
    <t>PINÇA MARYLAND DISSEC 5 MM X 36 CM EMP 143199 RA: 10230390024</t>
  </si>
  <si>
    <t>PINÇA APREENS FENEST ESP VESICULA 5 MM X 36 CM EMP 143200 RA: 10230390024</t>
  </si>
  <si>
    <t>PINÇA APREENS ESP VESICULA FENESTRADA ISOL 5 MM X 36 CM EMP 143200 RA: 10230390024</t>
  </si>
  <si>
    <t>CÂNULA PNEUMOPERITÔNIO VERESS 2,5 MM X 12 CM RA: 80092979002</t>
  </si>
  <si>
    <t>TESOURA METZENBAUM ISOL CURVA 5 MM X 36 CM 143199 RA: 10230390023</t>
  </si>
  <si>
    <t>PINÇA DENT GARRA 2X3 10 MM X 36 CM EMP 141115 RA: 10230390024</t>
  </si>
  <si>
    <t>CÂNULA ASPIRAÇÃO E IRRIGAÇÃO 5 MM X 36 CM RA: 80092979002</t>
  </si>
  <si>
    <t>CÂNULA ASPIRAÇÃO E IRRIGAÇÃO 10 MM X 36 CM RA: 80092979002</t>
  </si>
  <si>
    <t>PINÇA APREENS REFOR ISOLADA 5 MM X 42 CM EMP 143200 RA: 10230390024</t>
  </si>
  <si>
    <t>PINÇA APREENS REFOR ISOLADA 5 MM X 42 CM EMP 143199 RA: 10230390024</t>
  </si>
  <si>
    <t>PINÇA MIXTER BOCA 14,5 MM 5 MM X 42 CM EMP 143199 RA: 10230390024</t>
  </si>
  <si>
    <t>PINÇA APREENS EXTRA ISOL 5 MM X 42 CM EMP 143200 RA: 10230390024</t>
  </si>
  <si>
    <t>EXTRATOR E REDUTOR 10 MM P 5 MM DIAF 10 MM X 11 CM RA: 80092970004</t>
  </si>
  <si>
    <t>OBTURADOR PTA PIRAMIDAL 5 MM X 11 CM BAINHA JAN RA: 80092970004</t>
  </si>
  <si>
    <t>CÂNULA (BAINHA) 5 MM X 11 CM JAN LISA VAL RA: 80092970004</t>
  </si>
  <si>
    <t>OBTURADOR PTA PIRAMIDAL 10 MM X 10 CM BAINHA JAN RA: 80092970004</t>
  </si>
  <si>
    <t>CÂNULA (BAINHA) 10 MM X 10 CM JAN LISA VAL RA: 80092970004</t>
  </si>
  <si>
    <t>OBTURADOR PTA PIRAMIDAL 12 MM X 11 CM BAINHA JAN RA: 80092970004</t>
  </si>
  <si>
    <t>CÂNULA (BAINHA) 12 MM X 11 CM JAN LISA VAL RA: 80092970004</t>
  </si>
  <si>
    <t>OBTURADOR PTA PIRAMIDAL 12 MM X 14 CM BAINHA JAN RA: 80092970004</t>
  </si>
  <si>
    <t>CÂNULA (BAINHA) 12 MM X 14 CM BAINHA JAN ROSQ VALV RA: 80092970004</t>
  </si>
  <si>
    <t>KIT VEDANTE INTERNO BAINHA JANELA 5 MM RA: 80092970004</t>
  </si>
  <si>
    <t>Kits</t>
  </si>
  <si>
    <t>KIT VEDANTE INTERNO BAINHA JANELA 10 MM RA: 80092970004</t>
  </si>
  <si>
    <t>KIT VEDANTE INTERNO BAINHA JANELA 12 MM RA: 80092970004</t>
  </si>
  <si>
    <t>KIT VEDANTE VÁLVULA ASPIRAÇÃO E IRRIGAÇÃO RA: 80092979002</t>
  </si>
  <si>
    <t>KIT VEDANTE BAINHA DIAFRAGMA 5MM RA: 80092979004</t>
  </si>
  <si>
    <t>PREGÃO ELETRÔNICO Nº 069/2023</t>
  </si>
  <si>
    <t>PROCESSO ADMINISTRATIVO N° 0764/2022 de 16/03/2022</t>
  </si>
  <si>
    <t>Os itens deverão ser entregues no Setor de Almoxarifado: Rua Dr. Carolino Ribeiro de Moura, Centro, Sumidouro, no horário das 09hs00min às 12hs00min horas e de 14hs00min às 17hs00min horas. Sendo o frete, carga e descarga por conta do fornecedor até o local indicado.</t>
  </si>
  <si>
    <t>Prazo do Contrato: Entrega Imediata.</t>
  </si>
  <si>
    <t>AQUISIÇÃO DE INSTRUMENTAIS CIRÚRGICOS E OFTALMOLÓGICOS AMBULATORIAIS</t>
  </si>
  <si>
    <t>Abertura das Propostas: 21/07/2023,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</si>
</sst>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0764/22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56"/>
  <sheetViews>
    <sheetView tabSelected="1" zoomScale="115" zoomScaleNormal="115" zoomScaleSheetLayoutView="100" workbookViewId="0"/>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069/2023  -  ABERTURA DAS PROPOSTAS: 21/07/2023, ÀS 10:00HS</v>
      </c>
      <c r="B3" s="72"/>
      <c r="C3" s="72"/>
      <c r="D3" s="72"/>
      <c r="E3" s="72"/>
      <c r="F3" s="72"/>
      <c r="G3" s="72"/>
    </row>
    <row r="4" spans="1:11" x14ac:dyDescent="0.2">
      <c r="A4" s="73" t="str">
        <f>Dados!B3</f>
        <v>AQUISIÇÃO DE INSTRUMENTAIS CIRÚRGICOS E OFTALMOLÓGICOS AMBULATORIAIS</v>
      </c>
      <c r="B4" s="73"/>
      <c r="C4" s="73"/>
      <c r="D4" s="73"/>
      <c r="E4" s="73"/>
      <c r="F4" s="73"/>
      <c r="G4" s="73"/>
    </row>
    <row r="5" spans="1:11" x14ac:dyDescent="0.2">
      <c r="A5" s="72" t="str">
        <f>Dados!B2</f>
        <v>PROCESSO ADMINISTRATIVO N° 0764/2022 de 16/03/2022</v>
      </c>
      <c r="B5" s="72"/>
      <c r="C5" s="72"/>
      <c r="D5" s="72"/>
      <c r="E5" s="72"/>
      <c r="F5" s="72"/>
      <c r="G5" s="72"/>
    </row>
    <row r="6" spans="1:11" x14ac:dyDescent="0.2">
      <c r="A6" s="51" t="str">
        <f>Dados!B7</f>
        <v>MENOR PREÇO POR ITEM</v>
      </c>
      <c r="B6" s="51"/>
      <c r="C6" s="70" t="s">
        <v>29</v>
      </c>
      <c r="D6" s="70"/>
      <c r="E6" s="71">
        <f>Dados!B8</f>
        <v>77942.55</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8"/>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67.5" x14ac:dyDescent="0.2">
      <c r="A13" s="33">
        <v>1</v>
      </c>
      <c r="B13" s="31" t="s">
        <v>50</v>
      </c>
      <c r="C13" s="34" t="s">
        <v>47</v>
      </c>
      <c r="D13" s="48">
        <v>1</v>
      </c>
      <c r="E13" s="50">
        <v>2869.8</v>
      </c>
      <c r="F13" s="57"/>
      <c r="G13" s="35" t="str">
        <f>IF(F13="","",IF(ISTEXT(F13),"NC",F13*D13))</f>
        <v/>
      </c>
      <c r="H13" s="40"/>
      <c r="K13" s="7"/>
    </row>
    <row r="14" spans="1:11" s="8" customFormat="1" ht="78.75" x14ac:dyDescent="0.2">
      <c r="A14" s="33">
        <v>2</v>
      </c>
      <c r="B14" s="31" t="s">
        <v>51</v>
      </c>
      <c r="C14" s="34" t="s">
        <v>47</v>
      </c>
      <c r="D14" s="48">
        <v>1</v>
      </c>
      <c r="E14" s="50">
        <v>6163</v>
      </c>
      <c r="F14" s="57"/>
      <c r="G14" s="35" t="str">
        <f t="shared" ref="G14:G30" si="0">IF(F14="","",IF(ISTEXT(F14),"NC",F14*D14))</f>
        <v/>
      </c>
      <c r="H14" s="40"/>
      <c r="K14" s="7"/>
    </row>
    <row r="15" spans="1:11" s="8" customFormat="1" ht="11.25" x14ac:dyDescent="0.2">
      <c r="A15" s="33">
        <v>3</v>
      </c>
      <c r="B15" s="31" t="s">
        <v>52</v>
      </c>
      <c r="C15" s="34" t="s">
        <v>47</v>
      </c>
      <c r="D15" s="48">
        <v>1</v>
      </c>
      <c r="E15" s="50">
        <v>4275</v>
      </c>
      <c r="F15" s="57"/>
      <c r="G15" s="35" t="str">
        <f t="shared" si="0"/>
        <v/>
      </c>
      <c r="H15" s="40"/>
      <c r="K15" s="7"/>
    </row>
    <row r="16" spans="1:11" s="8" customFormat="1" ht="22.5" x14ac:dyDescent="0.2">
      <c r="A16" s="33">
        <v>4</v>
      </c>
      <c r="B16" s="31" t="s">
        <v>53</v>
      </c>
      <c r="C16" s="34" t="s">
        <v>47</v>
      </c>
      <c r="D16" s="48">
        <v>2</v>
      </c>
      <c r="E16" s="50">
        <v>3322.5</v>
      </c>
      <c r="F16" s="57"/>
      <c r="G16" s="35" t="str">
        <f t="shared" si="0"/>
        <v/>
      </c>
      <c r="H16" s="40"/>
      <c r="K16" s="7"/>
    </row>
    <row r="17" spans="1:11" s="8" customFormat="1" ht="11.25" x14ac:dyDescent="0.2">
      <c r="A17" s="33">
        <v>5</v>
      </c>
      <c r="B17" s="31" t="s">
        <v>54</v>
      </c>
      <c r="C17" s="34" t="s">
        <v>47</v>
      </c>
      <c r="D17" s="48">
        <v>1</v>
      </c>
      <c r="E17" s="50">
        <v>2850</v>
      </c>
      <c r="F17" s="57"/>
      <c r="G17" s="35" t="str">
        <f t="shared" si="0"/>
        <v/>
      </c>
      <c r="H17" s="40"/>
      <c r="K17" s="7"/>
    </row>
    <row r="18" spans="1:11" s="8" customFormat="1" ht="22.5" x14ac:dyDescent="0.2">
      <c r="A18" s="33">
        <v>6</v>
      </c>
      <c r="B18" s="31" t="s">
        <v>55</v>
      </c>
      <c r="C18" s="34" t="s">
        <v>47</v>
      </c>
      <c r="D18" s="48">
        <v>1</v>
      </c>
      <c r="E18" s="50">
        <v>3322.5</v>
      </c>
      <c r="F18" s="57"/>
      <c r="G18" s="35" t="str">
        <f t="shared" si="0"/>
        <v/>
      </c>
      <c r="H18" s="40"/>
      <c r="K18" s="7"/>
    </row>
    <row r="19" spans="1:11" s="8" customFormat="1" ht="22.5" x14ac:dyDescent="0.2">
      <c r="A19" s="33">
        <v>7</v>
      </c>
      <c r="B19" s="31" t="s">
        <v>56</v>
      </c>
      <c r="C19" s="34" t="s">
        <v>47</v>
      </c>
      <c r="D19" s="48">
        <v>1</v>
      </c>
      <c r="E19" s="50">
        <v>3322.5</v>
      </c>
      <c r="F19" s="57"/>
      <c r="G19" s="35" t="str">
        <f t="shared" si="0"/>
        <v/>
      </c>
      <c r="H19" s="40"/>
      <c r="K19" s="7"/>
    </row>
    <row r="20" spans="1:11" s="8" customFormat="1" ht="11.25" x14ac:dyDescent="0.2">
      <c r="A20" s="33">
        <v>8</v>
      </c>
      <c r="B20" s="31" t="s">
        <v>57</v>
      </c>
      <c r="C20" s="34" t="s">
        <v>47</v>
      </c>
      <c r="D20" s="48">
        <v>1</v>
      </c>
      <c r="E20" s="50">
        <v>958</v>
      </c>
      <c r="F20" s="57"/>
      <c r="G20" s="35" t="str">
        <f t="shared" si="0"/>
        <v/>
      </c>
      <c r="H20" s="40"/>
      <c r="K20" s="7"/>
    </row>
    <row r="21" spans="1:11" s="8" customFormat="1" ht="22.5" x14ac:dyDescent="0.2">
      <c r="A21" s="33">
        <v>9</v>
      </c>
      <c r="B21" s="31" t="s">
        <v>58</v>
      </c>
      <c r="C21" s="34" t="s">
        <v>47</v>
      </c>
      <c r="D21" s="48">
        <v>1</v>
      </c>
      <c r="E21" s="50">
        <v>2510.33</v>
      </c>
      <c r="F21" s="57"/>
      <c r="G21" s="35" t="str">
        <f t="shared" si="0"/>
        <v/>
      </c>
      <c r="H21" s="40"/>
      <c r="K21" s="7"/>
    </row>
    <row r="22" spans="1:11" s="8" customFormat="1" ht="11.25" x14ac:dyDescent="0.2">
      <c r="A22" s="33">
        <v>10</v>
      </c>
      <c r="B22" s="31" t="s">
        <v>59</v>
      </c>
      <c r="C22" s="34" t="s">
        <v>47</v>
      </c>
      <c r="D22" s="48">
        <v>1</v>
      </c>
      <c r="E22" s="50">
        <v>2810</v>
      </c>
      <c r="F22" s="57"/>
      <c r="G22" s="35" t="str">
        <f t="shared" si="0"/>
        <v/>
      </c>
      <c r="H22" s="40"/>
      <c r="K22" s="7"/>
    </row>
    <row r="23" spans="1:11" s="8" customFormat="1" ht="11.25" x14ac:dyDescent="0.2">
      <c r="A23" s="33">
        <v>11</v>
      </c>
      <c r="B23" s="31" t="s">
        <v>60</v>
      </c>
      <c r="C23" s="34" t="s">
        <v>47</v>
      </c>
      <c r="D23" s="48">
        <v>1</v>
      </c>
      <c r="E23" s="50">
        <v>350</v>
      </c>
      <c r="F23" s="57"/>
      <c r="G23" s="35" t="str">
        <f t="shared" si="0"/>
        <v/>
      </c>
      <c r="H23" s="40"/>
      <c r="K23" s="7"/>
    </row>
    <row r="24" spans="1:11" s="8" customFormat="1" ht="11.25" x14ac:dyDescent="0.2">
      <c r="A24" s="33">
        <v>12</v>
      </c>
      <c r="B24" s="31" t="s">
        <v>61</v>
      </c>
      <c r="C24" s="34" t="s">
        <v>47</v>
      </c>
      <c r="D24" s="48">
        <v>1</v>
      </c>
      <c r="E24" s="50">
        <v>350</v>
      </c>
      <c r="F24" s="57"/>
      <c r="G24" s="35" t="str">
        <f t="shared" si="0"/>
        <v/>
      </c>
      <c r="H24" s="40"/>
      <c r="K24" s="7"/>
    </row>
    <row r="25" spans="1:11" s="8" customFormat="1" ht="22.5" x14ac:dyDescent="0.2">
      <c r="A25" s="33">
        <v>13</v>
      </c>
      <c r="B25" s="31" t="s">
        <v>62</v>
      </c>
      <c r="C25" s="34" t="s">
        <v>47</v>
      </c>
      <c r="D25" s="48">
        <v>1</v>
      </c>
      <c r="E25" s="50">
        <v>3322.5</v>
      </c>
      <c r="F25" s="57"/>
      <c r="G25" s="35" t="str">
        <f t="shared" si="0"/>
        <v/>
      </c>
      <c r="H25" s="40"/>
      <c r="K25" s="7"/>
    </row>
    <row r="26" spans="1:11" s="8" customFormat="1" ht="22.5" x14ac:dyDescent="0.2">
      <c r="A26" s="33">
        <v>14</v>
      </c>
      <c r="B26" s="31" t="s">
        <v>63</v>
      </c>
      <c r="C26" s="34" t="s">
        <v>47</v>
      </c>
      <c r="D26" s="48">
        <v>1</v>
      </c>
      <c r="E26" s="50">
        <v>3322.5</v>
      </c>
      <c r="F26" s="57"/>
      <c r="G26" s="35" t="str">
        <f t="shared" si="0"/>
        <v/>
      </c>
      <c r="H26" s="40"/>
      <c r="K26" s="7"/>
    </row>
    <row r="27" spans="1:11" s="8" customFormat="1" ht="22.5" x14ac:dyDescent="0.2">
      <c r="A27" s="33">
        <v>15</v>
      </c>
      <c r="B27" s="31" t="s">
        <v>64</v>
      </c>
      <c r="C27" s="34" t="s">
        <v>47</v>
      </c>
      <c r="D27" s="48">
        <v>1</v>
      </c>
      <c r="E27" s="50">
        <v>3330</v>
      </c>
      <c r="F27" s="57"/>
      <c r="G27" s="35" t="str">
        <f t="shared" si="0"/>
        <v/>
      </c>
      <c r="H27" s="40"/>
      <c r="K27" s="7"/>
    </row>
    <row r="28" spans="1:11" s="8" customFormat="1" ht="22.5" x14ac:dyDescent="0.2">
      <c r="A28" s="33">
        <v>16</v>
      </c>
      <c r="B28" s="31" t="s">
        <v>65</v>
      </c>
      <c r="C28" s="34" t="s">
        <v>47</v>
      </c>
      <c r="D28" s="48">
        <v>1</v>
      </c>
      <c r="E28" s="50">
        <v>3322.5</v>
      </c>
      <c r="F28" s="57"/>
      <c r="G28" s="35" t="str">
        <f t="shared" si="0"/>
        <v/>
      </c>
      <c r="H28" s="40"/>
      <c r="K28" s="7"/>
    </row>
    <row r="29" spans="1:11" s="8" customFormat="1" ht="22.5" x14ac:dyDescent="0.2">
      <c r="A29" s="33">
        <v>17</v>
      </c>
      <c r="B29" s="31" t="s">
        <v>66</v>
      </c>
      <c r="C29" s="34" t="s">
        <v>47</v>
      </c>
      <c r="D29" s="48">
        <v>1</v>
      </c>
      <c r="E29" s="50">
        <v>625</v>
      </c>
      <c r="F29" s="57"/>
      <c r="G29" s="35" t="str">
        <f t="shared" si="0"/>
        <v/>
      </c>
      <c r="H29" s="40"/>
      <c r="K29" s="7"/>
    </row>
    <row r="30" spans="1:11" s="8" customFormat="1" ht="22.5" x14ac:dyDescent="0.2">
      <c r="A30" s="33">
        <v>18</v>
      </c>
      <c r="B30" s="31" t="s">
        <v>67</v>
      </c>
      <c r="C30" s="34" t="s">
        <v>47</v>
      </c>
      <c r="D30" s="48">
        <v>1</v>
      </c>
      <c r="E30" s="50">
        <v>1058.26</v>
      </c>
      <c r="F30" s="57"/>
      <c r="G30" s="35" t="str">
        <f t="shared" si="0"/>
        <v/>
      </c>
      <c r="H30" s="40"/>
      <c r="K30" s="7"/>
    </row>
    <row r="31" spans="1:11" s="8" customFormat="1" ht="11.25" x14ac:dyDescent="0.2">
      <c r="A31" s="33">
        <v>19</v>
      </c>
      <c r="B31" s="31" t="s">
        <v>68</v>
      </c>
      <c r="C31" s="34" t="s">
        <v>47</v>
      </c>
      <c r="D31" s="48">
        <v>2</v>
      </c>
      <c r="E31" s="50">
        <v>1862.5</v>
      </c>
      <c r="F31" s="57"/>
      <c r="G31" s="35" t="str">
        <f t="shared" ref="G31:G42" si="1">IF(F31="","",IF(ISTEXT(F31),"NC",F31*D31))</f>
        <v/>
      </c>
      <c r="H31" s="40"/>
      <c r="K31" s="7"/>
    </row>
    <row r="32" spans="1:11" s="8" customFormat="1" ht="22.5" x14ac:dyDescent="0.2">
      <c r="A32" s="33">
        <v>20</v>
      </c>
      <c r="B32" s="31" t="s">
        <v>69</v>
      </c>
      <c r="C32" s="34" t="s">
        <v>47</v>
      </c>
      <c r="D32" s="48">
        <v>1</v>
      </c>
      <c r="E32" s="50">
        <v>1136.5999999999999</v>
      </c>
      <c r="F32" s="57"/>
      <c r="G32" s="35" t="str">
        <f t="shared" si="1"/>
        <v/>
      </c>
      <c r="H32" s="40"/>
      <c r="K32" s="7"/>
    </row>
    <row r="33" spans="1:11" s="8" customFormat="1" ht="11.25" x14ac:dyDescent="0.2">
      <c r="A33" s="33">
        <v>21</v>
      </c>
      <c r="B33" s="31" t="s">
        <v>70</v>
      </c>
      <c r="C33" s="34" t="s">
        <v>47</v>
      </c>
      <c r="D33" s="48">
        <v>2</v>
      </c>
      <c r="E33" s="50">
        <v>2136.4499999999998</v>
      </c>
      <c r="F33" s="57"/>
      <c r="G33" s="35" t="str">
        <f t="shared" si="1"/>
        <v/>
      </c>
      <c r="H33" s="40"/>
      <c r="K33" s="7"/>
    </row>
    <row r="34" spans="1:11" s="8" customFormat="1" ht="22.5" x14ac:dyDescent="0.2">
      <c r="A34" s="33">
        <v>22</v>
      </c>
      <c r="B34" s="31" t="s">
        <v>71</v>
      </c>
      <c r="C34" s="34" t="s">
        <v>47</v>
      </c>
      <c r="D34" s="48">
        <v>1</v>
      </c>
      <c r="E34" s="50">
        <v>1300</v>
      </c>
      <c r="F34" s="57"/>
      <c r="G34" s="35" t="str">
        <f t="shared" si="1"/>
        <v/>
      </c>
      <c r="H34" s="40"/>
      <c r="K34" s="7"/>
    </row>
    <row r="35" spans="1:11" s="8" customFormat="1" ht="11.25" x14ac:dyDescent="0.2">
      <c r="A35" s="33">
        <v>23</v>
      </c>
      <c r="B35" s="31" t="s">
        <v>72</v>
      </c>
      <c r="C35" s="34" t="s">
        <v>47</v>
      </c>
      <c r="D35" s="48">
        <v>2</v>
      </c>
      <c r="E35" s="50">
        <v>2650</v>
      </c>
      <c r="F35" s="57"/>
      <c r="G35" s="35" t="str">
        <f t="shared" si="1"/>
        <v/>
      </c>
      <c r="H35" s="40"/>
      <c r="K35" s="7"/>
    </row>
    <row r="36" spans="1:11" s="8" customFormat="1" ht="22.5" x14ac:dyDescent="0.2">
      <c r="A36" s="33">
        <v>24</v>
      </c>
      <c r="B36" s="31" t="s">
        <v>73</v>
      </c>
      <c r="C36" s="34" t="s">
        <v>47</v>
      </c>
      <c r="D36" s="48">
        <v>1</v>
      </c>
      <c r="E36" s="50">
        <v>1141.1600000000001</v>
      </c>
      <c r="F36" s="57"/>
      <c r="G36" s="35" t="str">
        <f t="shared" si="1"/>
        <v/>
      </c>
      <c r="H36" s="40"/>
      <c r="K36" s="7"/>
    </row>
    <row r="37" spans="1:11" s="8" customFormat="1" ht="22.5" x14ac:dyDescent="0.2">
      <c r="A37" s="33">
        <v>25</v>
      </c>
      <c r="B37" s="31" t="s">
        <v>74</v>
      </c>
      <c r="C37" s="34" t="s">
        <v>47</v>
      </c>
      <c r="D37" s="48">
        <v>2</v>
      </c>
      <c r="E37" s="50">
        <v>3500</v>
      </c>
      <c r="F37" s="57"/>
      <c r="G37" s="35" t="str">
        <f t="shared" si="1"/>
        <v/>
      </c>
      <c r="H37" s="40"/>
      <c r="K37" s="7"/>
    </row>
    <row r="38" spans="1:11" s="8" customFormat="1" ht="11.25" x14ac:dyDescent="0.2">
      <c r="A38" s="33">
        <v>26</v>
      </c>
      <c r="B38" s="31" t="s">
        <v>75</v>
      </c>
      <c r="C38" s="34" t="s">
        <v>76</v>
      </c>
      <c r="D38" s="48">
        <v>1</v>
      </c>
      <c r="E38" s="50">
        <v>532</v>
      </c>
      <c r="F38" s="57"/>
      <c r="G38" s="35" t="str">
        <f t="shared" si="1"/>
        <v/>
      </c>
      <c r="H38" s="40"/>
      <c r="K38" s="7"/>
    </row>
    <row r="39" spans="1:11" s="8" customFormat="1" ht="11.25" x14ac:dyDescent="0.2">
      <c r="A39" s="33">
        <v>27</v>
      </c>
      <c r="B39" s="31" t="s">
        <v>77</v>
      </c>
      <c r="C39" s="34" t="s">
        <v>76</v>
      </c>
      <c r="D39" s="48">
        <v>1</v>
      </c>
      <c r="E39" s="50">
        <v>532</v>
      </c>
      <c r="F39" s="57"/>
      <c r="G39" s="35" t="str">
        <f t="shared" si="1"/>
        <v/>
      </c>
      <c r="H39" s="40"/>
      <c r="K39" s="7"/>
    </row>
    <row r="40" spans="1:11" s="8" customFormat="1" ht="11.25" x14ac:dyDescent="0.2">
      <c r="A40" s="33">
        <v>28</v>
      </c>
      <c r="B40" s="31" t="s">
        <v>78</v>
      </c>
      <c r="C40" s="34" t="s">
        <v>76</v>
      </c>
      <c r="D40" s="48">
        <v>1</v>
      </c>
      <c r="E40" s="50">
        <v>532</v>
      </c>
      <c r="F40" s="57"/>
      <c r="G40" s="35" t="str">
        <f t="shared" si="1"/>
        <v/>
      </c>
      <c r="H40" s="40"/>
      <c r="K40" s="7"/>
    </row>
    <row r="41" spans="1:11" s="8" customFormat="1" ht="11.25" x14ac:dyDescent="0.2">
      <c r="A41" s="33">
        <v>29</v>
      </c>
      <c r="B41" s="31" t="s">
        <v>79</v>
      </c>
      <c r="C41" s="34" t="s">
        <v>76</v>
      </c>
      <c r="D41" s="48">
        <v>1</v>
      </c>
      <c r="E41" s="50">
        <v>532</v>
      </c>
      <c r="F41" s="57"/>
      <c r="G41" s="35" t="str">
        <f t="shared" si="1"/>
        <v/>
      </c>
      <c r="H41" s="40"/>
      <c r="K41" s="7"/>
    </row>
    <row r="42" spans="1:11" s="8" customFormat="1" ht="11.25" x14ac:dyDescent="0.2">
      <c r="A42" s="33">
        <v>30</v>
      </c>
      <c r="B42" s="31" t="s">
        <v>80</v>
      </c>
      <c r="C42" s="34" t="s">
        <v>76</v>
      </c>
      <c r="D42" s="48">
        <v>1</v>
      </c>
      <c r="E42" s="50">
        <v>532</v>
      </c>
      <c r="F42" s="57"/>
      <c r="G42" s="35" t="str">
        <f t="shared" si="1"/>
        <v/>
      </c>
      <c r="H42" s="40"/>
      <c r="K42" s="7"/>
    </row>
    <row r="43" spans="1:11" s="27" customFormat="1" ht="9" x14ac:dyDescent="0.2">
      <c r="A43" s="36"/>
      <c r="E43" s="46"/>
      <c r="F43" s="65" t="s">
        <v>27</v>
      </c>
      <c r="G43" s="66"/>
      <c r="H43" s="41"/>
    </row>
    <row r="44" spans="1:11" ht="14.25" customHeight="1" x14ac:dyDescent="0.2">
      <c r="F44" s="67" t="str">
        <f>IF(SUM(G13:G42)=0,"",SUM(G13:G42))</f>
        <v/>
      </c>
      <c r="G44" s="68"/>
      <c r="H44" s="42"/>
    </row>
    <row r="45" spans="1:11" s="37" customFormat="1" ht="20.25" customHeight="1" x14ac:dyDescent="0.2">
      <c r="A45" s="62" t="str">
        <f>" - "&amp;Dados!B23</f>
        <v xml:space="preserve"> - O objeto do presente termo de referência será recebido em remessa única com prazo não superior a 30 (trinta) dias úteis, após recebimento da nota de empenho.</v>
      </c>
      <c r="B45" s="62"/>
      <c r="C45" s="62"/>
      <c r="D45" s="62"/>
      <c r="E45" s="62"/>
      <c r="F45" s="62"/>
      <c r="G45" s="62"/>
      <c r="H45" s="43"/>
    </row>
    <row r="46" spans="1:11" s="37" customFormat="1" ht="20.25" customHeight="1" x14ac:dyDescent="0.2">
      <c r="A46" s="62" t="str">
        <f>" - "&amp;Dados!B24</f>
        <v xml:space="preserve"> - Os itens deverão ser entregues no Setor de Almoxarifado: Rua Dr. Carolino Ribeiro de Moura, Centro, Sumidouro, no horário das 09hs00min às 12hs00min horas e de 14hs00min às 17hs00min horas. Sendo o frete, carga e descarga por conta do fornecedor até o local indicado.</v>
      </c>
      <c r="B46" s="62"/>
      <c r="C46" s="62"/>
      <c r="D46" s="62"/>
      <c r="E46" s="62"/>
      <c r="F46" s="62"/>
      <c r="G46" s="62"/>
      <c r="H46" s="43"/>
    </row>
    <row r="47" spans="1:11" s="37" customFormat="1" ht="9" x14ac:dyDescent="0.2">
      <c r="A47" s="62" t="str">
        <f>" - "&amp;Dados!B25</f>
        <v xml:space="preserve"> - O pagamento do objeto de que trata o PREGÃO ELETRÔNICO 020/2023, será efetuado pela Tesouraria da Secretaria Municipal de Saúde de Sumidouro.</v>
      </c>
      <c r="B47" s="62"/>
      <c r="C47" s="62"/>
      <c r="D47" s="62"/>
      <c r="E47" s="62"/>
      <c r="F47" s="62"/>
      <c r="G47" s="62"/>
      <c r="H47" s="43"/>
    </row>
    <row r="48" spans="1:11" s="27" customFormat="1" ht="9" x14ac:dyDescent="0.2">
      <c r="A48" s="62" t="str">
        <f>" - "&amp;Dados!B26</f>
        <v xml:space="preserve"> - Proposta válida por 60 (sessenta) dias</v>
      </c>
      <c r="B48" s="62"/>
      <c r="C48" s="62"/>
      <c r="D48" s="62"/>
      <c r="E48" s="62"/>
      <c r="F48" s="62"/>
      <c r="G48" s="62"/>
      <c r="H48" s="41"/>
    </row>
    <row r="49" spans="1:8" ht="21" customHeight="1" x14ac:dyDescent="0.2">
      <c r="A49" s="62" t="str">
        <f>" - "&amp;Dados!B28</f>
        <v xml:space="preserve"> - A Licitante poderá apresentar prospecto, ficha técnica ou outros documentos com informações que permitam a melhor identificação e qualificação do(s) item(ns) licitado(s);</v>
      </c>
      <c r="B49" s="62"/>
      <c r="C49" s="62"/>
      <c r="D49" s="62"/>
      <c r="E49" s="62"/>
      <c r="F49" s="62"/>
      <c r="G49" s="62"/>
      <c r="H49" s="44"/>
    </row>
    <row r="50" spans="1:8" x14ac:dyDescent="0.2">
      <c r="A50" s="62" t="str">
        <f>" - "&amp;Dados!B29</f>
        <v xml:space="preserve"> - A proposta de preços ajustada ao lance final deverá conter o valor numérico dos preços unitários e totais, não podendo exceder o valor do lance final;</v>
      </c>
      <c r="B50" s="62"/>
      <c r="C50" s="62"/>
      <c r="D50" s="62"/>
      <c r="E50" s="62"/>
      <c r="F50" s="62"/>
      <c r="G50" s="62"/>
      <c r="H50" s="44"/>
    </row>
    <row r="51" spans="1:8" ht="21.75" customHeight="1" x14ac:dyDescent="0.2">
      <c r="A51"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51" s="62"/>
      <c r="C51" s="62"/>
      <c r="D51" s="62"/>
      <c r="E51" s="62"/>
      <c r="F51" s="62"/>
      <c r="G51" s="62"/>
      <c r="H51" s="44"/>
    </row>
    <row r="52" spans="1:8" ht="21.75" customHeight="1" x14ac:dyDescent="0.2">
      <c r="A52"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52" s="62"/>
      <c r="C52" s="62"/>
      <c r="D52" s="62"/>
      <c r="E52" s="62"/>
      <c r="F52" s="62"/>
      <c r="G52" s="62"/>
      <c r="H52" s="44"/>
    </row>
    <row r="53" spans="1:8" ht="21.75" customHeight="1" x14ac:dyDescent="0.2">
      <c r="A53"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53" s="62"/>
      <c r="C53" s="62"/>
      <c r="D53" s="62"/>
      <c r="E53" s="62"/>
      <c r="F53" s="62"/>
      <c r="G53" s="62"/>
      <c r="H53" s="44"/>
    </row>
    <row r="54" spans="1:8" ht="21.75" customHeight="1" x14ac:dyDescent="0.2">
      <c r="A54" s="62" t="str">
        <f>" - "&amp;Dados!B33</f>
        <v xml:space="preserve"> - Declaramos que até a presente data inexistem fatos impeditivos a participação desta empresa ao presente certame licitatório, ciente da obrigatoriedade de declarar ocorrências posteriores;</v>
      </c>
      <c r="B54" s="62"/>
      <c r="C54" s="62"/>
      <c r="D54" s="62"/>
      <c r="E54" s="62"/>
      <c r="F54" s="62"/>
      <c r="G54" s="62"/>
      <c r="H54" s="44"/>
    </row>
    <row r="55" spans="1:8" ht="30" customHeight="1" x14ac:dyDescent="0.2">
      <c r="A55"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55" s="62"/>
      <c r="C55" s="62"/>
      <c r="D55" s="62"/>
      <c r="E55" s="62"/>
      <c r="F55" s="62"/>
      <c r="G55" s="62"/>
    </row>
    <row r="56" spans="1:8" ht="25.5" customHeight="1" x14ac:dyDescent="0.2">
      <c r="A56"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56" s="62"/>
      <c r="C56" s="62"/>
      <c r="D56" s="62"/>
      <c r="E56" s="62"/>
      <c r="F56" s="62"/>
      <c r="G56" s="62"/>
    </row>
  </sheetData>
  <autoFilter ref="A11:G56" xr:uid="{00000000-0009-0000-0000-000000000000}"/>
  <mergeCells count="23">
    <mergeCell ref="A55:G55"/>
    <mergeCell ref="A56:G56"/>
    <mergeCell ref="A49:G49"/>
    <mergeCell ref="A50:G50"/>
    <mergeCell ref="A51:G51"/>
    <mergeCell ref="A52:G52"/>
    <mergeCell ref="A53:G53"/>
    <mergeCell ref="A54:G54"/>
    <mergeCell ref="C6:D6"/>
    <mergeCell ref="E6:F6"/>
    <mergeCell ref="A2:G2"/>
    <mergeCell ref="A3:G3"/>
    <mergeCell ref="A4:G4"/>
    <mergeCell ref="A5:G5"/>
    <mergeCell ref="A45:G45"/>
    <mergeCell ref="A46:G46"/>
    <mergeCell ref="A47:G47"/>
    <mergeCell ref="B8:G8"/>
    <mergeCell ref="A48:G48"/>
    <mergeCell ref="B9:G9"/>
    <mergeCell ref="F43:G43"/>
    <mergeCell ref="F44:G44"/>
    <mergeCell ref="D10:G10"/>
  </mergeCells>
  <phoneticPr fontId="0" type="noConversion"/>
  <conditionalFormatting sqref="B10">
    <cfRule type="cellIs" dxfId="11" priority="8" stopIfTrue="1" operator="equal">
      <formula>$G$1</formula>
    </cfRule>
  </conditionalFormatting>
  <conditionalFormatting sqref="B13:B42">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42">
    <cfRule type="expression" priority="12" stopIfTrue="1">
      <formula>$A13</formula>
    </cfRule>
  </conditionalFormatting>
  <conditionalFormatting sqref="D10:G10">
    <cfRule type="cellIs" dxfId="8" priority="24" stopIfTrue="1" operator="equal">
      <formula>$E$1</formula>
    </cfRule>
  </conditionalFormatting>
  <conditionalFormatting sqref="F13:F42">
    <cfRule type="cellIs" dxfId="7" priority="11" stopIfTrue="1" operator="equal">
      <formula>""</formula>
    </cfRule>
  </conditionalFormatting>
  <conditionalFormatting sqref="F43">
    <cfRule type="expression" dxfId="6" priority="1" stopIfTrue="1">
      <formula>IF($J43="Empate",IF(H43=1,TRUE(),FALSE()),FALSE())</formula>
    </cfRule>
    <cfRule type="expression" dxfId="5" priority="2" stopIfTrue="1">
      <formula>IF(H43="&gt;",FALSE(),IF(H43&gt;0,TRUE(),FALSE()))</formula>
    </cfRule>
    <cfRule type="expression" dxfId="4" priority="3" stopIfTrue="1">
      <formula>IF(H43="&gt;",TRUE(),FALSE())</formula>
    </cfRule>
  </conditionalFormatting>
  <conditionalFormatting sqref="F44">
    <cfRule type="expression" dxfId="3" priority="4" stopIfTrue="1">
      <formula>IF($J43="OK",IF(H43=1,TRUE(),FALSE()),FALSE())</formula>
    </cfRule>
    <cfRule type="expression" dxfId="2" priority="5" stopIfTrue="1">
      <formula>IF($J43="Empate",IF(H43=1,TRUE(),FALSE()),FALSE())</formula>
    </cfRule>
    <cfRule type="expression" dxfId="1" priority="6" stopIfTrue="1">
      <formula>IF($J43="Empate",IF(H43=2,TRUE(),FALSE()),FALSE())</formula>
    </cfRule>
  </conditionalFormatting>
  <conditionalFormatting sqref="G13:G4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81</v>
      </c>
      <c r="E1" s="4"/>
      <c r="F1" s="4"/>
      <c r="G1" s="4"/>
    </row>
    <row r="2" spans="1:7" x14ac:dyDescent="0.2">
      <c r="A2" s="16" t="s">
        <v>10</v>
      </c>
      <c r="B2" s="59" t="s">
        <v>82</v>
      </c>
      <c r="E2" s="4"/>
      <c r="F2" s="4"/>
      <c r="G2" s="4"/>
    </row>
    <row r="3" spans="1:7" x14ac:dyDescent="0.2">
      <c r="A3" s="16" t="s">
        <v>11</v>
      </c>
      <c r="B3" s="59" t="s">
        <v>85</v>
      </c>
      <c r="C3" s="5"/>
      <c r="E3" s="53"/>
      <c r="F3" s="4"/>
      <c r="G3" s="4"/>
    </row>
    <row r="4" spans="1:7" x14ac:dyDescent="0.2">
      <c r="A4" s="16" t="s">
        <v>12</v>
      </c>
      <c r="B4" s="59" t="s">
        <v>86</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77942.55</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48</v>
      </c>
      <c r="E23" s="4"/>
      <c r="F23" s="4"/>
      <c r="G23" s="52"/>
    </row>
    <row r="24" spans="1:256" ht="63.75" x14ac:dyDescent="0.2">
      <c r="A24" s="20" t="s">
        <v>16</v>
      </c>
      <c r="B24" s="21" t="s">
        <v>83</v>
      </c>
      <c r="E24" s="4"/>
      <c r="F24" s="4"/>
      <c r="G24" s="52"/>
    </row>
    <row r="25" spans="1:256" ht="38.25" x14ac:dyDescent="0.2">
      <c r="A25" s="20" t="s">
        <v>17</v>
      </c>
      <c r="B25" s="60" t="s">
        <v>49</v>
      </c>
      <c r="C25" s="9"/>
      <c r="E25" s="4"/>
      <c r="F25" s="4"/>
      <c r="G25" s="52"/>
    </row>
    <row r="26" spans="1:256" ht="25.5" x14ac:dyDescent="0.2">
      <c r="A26" s="20" t="s">
        <v>18</v>
      </c>
      <c r="B26" s="21" t="s">
        <v>28</v>
      </c>
      <c r="E26" s="4"/>
      <c r="F26" s="4"/>
      <c r="G26" s="52"/>
    </row>
    <row r="27" spans="1:256" x14ac:dyDescent="0.2">
      <c r="A27" s="20" t="s">
        <v>32</v>
      </c>
      <c r="B27" s="61" t="s">
        <v>84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2023-04-17T18:38:32Z</cp:lastPrinted>
  <dcterms:created xsi:type="dcterms:W3CDTF">2006-04-18T17:38:46Z</dcterms:created>
  <dcterms:modified xsi:type="dcterms:W3CDTF">2023-07-07T19:17:47Z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