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93-23 - Eventual Contratação de Serviços UTI e Procedimentos Cirurgicos - SMS\"/>
    </mc:Choice>
  </mc:AlternateContent>
  <xr:revisionPtr revIDLastSave="0" documentId="13_ncr:1_{B63D6B62-1E57-42E7-9FC9-7FC71E77DD78}"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8" i="1"/>
  <c r="G19" i="1"/>
  <c r="G20" i="1"/>
  <c r="G21" i="1"/>
  <c r="G22" i="1"/>
  <c r="G23" i="1"/>
  <c r="G24" i="1"/>
  <c r="E5" i="1"/>
  <c r="F26" i="1" l="1"/>
  <c r="A32" i="1"/>
  <c r="A33" i="1"/>
  <c r="A34" i="1"/>
  <c r="A35" i="1"/>
  <c r="A36" i="1"/>
  <c r="A37" i="1"/>
  <c r="A38" i="1"/>
  <c r="A31" i="1"/>
  <c r="A4" i="1"/>
  <c r="A29" i="1"/>
  <c r="A30" i="1"/>
  <c r="A28" i="1"/>
  <c r="A27" i="1"/>
  <c r="A6" i="1"/>
  <c r="A5" i="1"/>
  <c r="A3" i="1"/>
</calcChain>
</file>

<file path=xl/sharedStrings.xml><?xml version="1.0" encoding="utf-8"?>
<sst xmlns="http://schemas.openxmlformats.org/spreadsheetml/2006/main" count="83" uniqueCount="70">
  <si>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</si>
  <si>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</si>
  <si>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</si>
  <si>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</si>
  <si>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</si>
  <si>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</si>
  <si>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</si>
  <si>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</si>
  <si>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</si>
  <si>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</si>
  <si>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</si>
  <si>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</si>
  <si>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</si>
  <si>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</si>
  <si>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</si>
  <si>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</si>
  <si>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</si>
  <si>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</si>
  <si>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</si>
  <si>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</si>
  <si>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</si>
  <si>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</si>
  <si>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</si>
  <si>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</si>
  <si>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</si>
  <si>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</si>
  <si>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</si>
  <si>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</si>
  <si>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</si>
  <si>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</si>
  <si>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</si>
  <si>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</si>
  <si>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</si>
  <si>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</si>
  <si>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</si>
  <si>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</si>
  <si>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</si>
  <si>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</si>
  <si>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</si>
  <si>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</si>
  <si>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</si>
  <si>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</si>
  <si>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</si>
  <si>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</si>
  <si>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</si>
  <si>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</si>
  <si>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UTI ADULTO INCLUINDO HONORÁRIOS MÉDICOS</t>
  </si>
  <si>
    <t>DIÁRIA</t>
  </si>
  <si>
    <t>SRV</t>
  </si>
  <si>
    <t>REDUÇÃO INCRUENTA DE LUXAÇÕES E FRATURAS ORTOPÉDICAS INCLUINDO DIÁRIAS E HONORÁRIOS MÉDICOS, CONFORME SEGUE: LUXAÇÕES E FRATURAS DE OSSOS DOS MEMBROS SUPERIORES E INFERIORES</t>
  </si>
  <si>
    <t>CIRURGIA ORTOPÉDICA INCLUINDO DIÁRIAS E HONORÁRIOS MÉDICOS, CONFORME SEGUE:- DESLOCAMENTO EPIFISÁRIO</t>
  </si>
  <si>
    <t xml:space="preserve">CIRURGIA GERAL POR CIRURGIA ABERTA OU VIDEOLAPAROSCOPIA EM SITUAÇÕES EMERGENCIAIS DE ALTA COMPLEXIDADE QUE VENHAM REQUERER SUPORTE DO SERVIÇO DE TERAPIA INTENSIVA ADULTO E/OU PEDIÁTRICO </t>
  </si>
  <si>
    <t>SERVIÇOS DE UROLOGIA: CIRURGIA UROLÓGICAS EMERGENCIAIS, INCLUINDO DIÁRIAS E HONORÁRIOS MÉDICOS</t>
  </si>
  <si>
    <t>SERVIÇO DE CIRURGIA BUCO-MAXILAR, EM SITUAÇÕES EMERGENCIAIS DE TRAUMA, INCLUINDO DIÁRIAS E HONORÁRIOS MÉDICOS</t>
  </si>
  <si>
    <t>SERVIÇO DE CIRURGIA GINECOLÓGICA EM SITUAÇÕES DE EMERGÊNCIA, INCLUINDO DIÁRIAS E HONORÁRIOS MÉDICOS</t>
  </si>
  <si>
    <t>SERVIÇO DE OFTALMOLOGIA EM SITUAÇOES DE EMERGÊNCIA, INCLUINDO DIÁRIAS E HONORÁRIOS MÉDICOS</t>
  </si>
  <si>
    <t>SERVIÇO DE NEUROLOGIA EM SITUAÇOES DE EMERGÊNCIA, INCLUINDO DIÁRIAS E HONORÁRIOS MÉDICOS</t>
  </si>
  <si>
    <t>SERVIÇO DE GASTROENTEROLOGIA PARA REALIZAÇÃO DE COLANGIOPANCREATOGRAFIA ENDOSCÓPICA RETRÓGRADA (CPRE) EM SITUAÇOES DE EMERGÊNCIA, INCLUINDO DIÁRIAS E HONORÁRIOS MÉDICOS</t>
  </si>
  <si>
    <t>CIRURGIA ORTOPÉDICA INCLUINDO DIÁRIAS E HONORÁRIOS MÉDICOS, CONFORME SEGUE: - FRATURAS EXPOSTA OU NÃO – MEMBROS SUPERIORES E MEMBROS INFERIORES</t>
  </si>
  <si>
    <t>CIRURGIA ORTOPÉDICA INCLUINDO DIÁRIAS E HONORÁRIOS MÉDICOS, CONFORME SEGUE: - FRATURA DE FÊMUR PROXIMAL, COLO E TRANSTROCANTÉRICA, LESÕES TRAUMÁTICAS EM JOELHO (LIGAMENTOS DO JOELHO)</t>
  </si>
  <si>
    <t>PREGÃO ELETRÔNICO Nº 093/2023</t>
  </si>
  <si>
    <t>PROCESSO ADMINISTRATIVO N° 3344/2022 de 18/10/2022</t>
  </si>
  <si>
    <t>EVENTUAL CONTRATAÇÃO DE SERVIÇOS DE UTI E PROCEDIMENTOS CIRÚRGICOS - SRP</t>
  </si>
  <si>
    <t>A execução do objeto da presente licitação será realizada junto a Secretaria obedecendo, na íntegra, ao detalhamento do termo de referência (ANEXO II).</t>
  </si>
  <si>
    <t>O não cumprimento do disposto no item 4.1 do presente termo acarretará a anulação do empenho bem como a aplicação das penalidades previstas no edital e a convocação do fornecedor subsequente considerando a ordem de classificação do certame.</t>
  </si>
  <si>
    <t>O pagamento do objeto de que trata o PREGÃO ELETRÔNICO 093/2023, será efetuado pela Tesouraria da Secretaria Municipal de Saúde de Sumidouro.</t>
  </si>
  <si>
    <t>VALOR ESTIMADO DA ATA:</t>
  </si>
  <si>
    <t>VALOR ESTIMADO LOTE:</t>
  </si>
  <si>
    <t>MENOR PREÇO POR LOTE</t>
  </si>
  <si>
    <t>Abertura das Propostas: 26/07/2023,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</si>
</sst>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234429</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676900"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3344/22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7.5703125" style="2" customWidth="1"/>
    <col min="3" max="3" width="11" style="1" customWidth="1"/>
    <col min="4" max="4" width="9.7109375"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093/2023  -  ABERTURA DAS PROPOSTAS: 26/07/2023, ÀS 10:00HS</v>
      </c>
      <c r="B3" s="72"/>
      <c r="C3" s="72"/>
      <c r="D3" s="72"/>
      <c r="E3" s="72"/>
      <c r="F3" s="72"/>
      <c r="G3" s="72"/>
    </row>
    <row r="4" spans="1:11" x14ac:dyDescent="0.2">
      <c r="A4" s="73" t="str">
        <f>Dados!B3</f>
        <v>EVENTUAL CONTRATAÇÃO DE SERVIÇOS DE UTI E PROCEDIMENTOS CIRÚRGICOS - SRP</v>
      </c>
      <c r="B4" s="73"/>
      <c r="C4" s="73"/>
      <c r="D4" s="73"/>
      <c r="E4" s="73"/>
      <c r="F4" s="73"/>
      <c r="G4" s="73"/>
    </row>
    <row r="5" spans="1:11" x14ac:dyDescent="0.2">
      <c r="A5" s="70" t="str">
        <f>Dados!B2</f>
        <v>PROCESSO ADMINISTRATIVO N° 3344/2022 de 18/10/2022</v>
      </c>
      <c r="B5" s="70"/>
      <c r="C5" s="70" t="s">
        <v>66</v>
      </c>
      <c r="D5" s="70"/>
      <c r="E5" s="71">
        <f>Dados!B8</f>
        <v>3000000</v>
      </c>
      <c r="F5" s="71"/>
      <c r="G5" s="51"/>
    </row>
    <row r="6" spans="1:11" x14ac:dyDescent="0.2">
      <c r="A6" s="51" t="str">
        <f>Dados!B7</f>
        <v>MENOR PREÇO POR LOTE</v>
      </c>
      <c r="B6" s="51"/>
      <c r="C6" s="70" t="s">
        <v>67</v>
      </c>
      <c r="D6" s="70"/>
      <c r="E6" s="71">
        <v>110450</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9"/>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46</v>
      </c>
      <c r="C13" s="34" t="s">
        <v>47</v>
      </c>
      <c r="D13" s="48">
        <v>1</v>
      </c>
      <c r="E13" s="50">
        <v>850</v>
      </c>
      <c r="F13" s="58"/>
      <c r="G13" s="35" t="str">
        <f>IF(F13="","",IF(ISTEXT(F13),"NC",F13*D13))</f>
        <v/>
      </c>
      <c r="H13" s="40"/>
      <c r="K13" s="7"/>
    </row>
    <row r="14" spans="1:11" s="8" customFormat="1" ht="33.75" x14ac:dyDescent="0.2">
      <c r="A14" s="33">
        <v>2</v>
      </c>
      <c r="B14" s="31" t="s">
        <v>58</v>
      </c>
      <c r="C14" s="34" t="s">
        <v>48</v>
      </c>
      <c r="D14" s="48">
        <v>1</v>
      </c>
      <c r="E14" s="50">
        <v>11950</v>
      </c>
      <c r="F14" s="58"/>
      <c r="G14" s="35" t="str">
        <f t="shared" ref="G14:G24" si="0">IF(F14="","",IF(ISTEXT(F14),"NC",F14*D14))</f>
        <v/>
      </c>
      <c r="H14" s="40"/>
      <c r="K14" s="7"/>
    </row>
    <row r="15" spans="1:11" s="8" customFormat="1" ht="33.75" x14ac:dyDescent="0.2">
      <c r="A15" s="33">
        <v>3</v>
      </c>
      <c r="B15" s="31" t="s">
        <v>49</v>
      </c>
      <c r="C15" s="34" t="s">
        <v>48</v>
      </c>
      <c r="D15" s="48">
        <v>1</v>
      </c>
      <c r="E15" s="50">
        <v>10750</v>
      </c>
      <c r="F15" s="58"/>
      <c r="G15" s="35" t="str">
        <f t="shared" ref="G15:G16" si="1">IF(F15="","",IF(ISTEXT(F15),"NC",F15*D15))</f>
        <v/>
      </c>
      <c r="H15" s="40"/>
      <c r="K15" s="7"/>
    </row>
    <row r="16" spans="1:11" s="8" customFormat="1" ht="22.5" x14ac:dyDescent="0.2">
      <c r="A16" s="33">
        <v>4</v>
      </c>
      <c r="B16" s="31" t="s">
        <v>50</v>
      </c>
      <c r="C16" s="34" t="s">
        <v>48</v>
      </c>
      <c r="D16" s="48">
        <v>1</v>
      </c>
      <c r="E16" s="50">
        <v>9700</v>
      </c>
      <c r="F16" s="58"/>
      <c r="G16" s="35" t="str">
        <f t="shared" si="1"/>
        <v/>
      </c>
      <c r="H16" s="40"/>
      <c r="K16" s="7"/>
    </row>
    <row r="17" spans="1:11" s="8" customFormat="1" ht="45" x14ac:dyDescent="0.2">
      <c r="A17" s="33">
        <v>5</v>
      </c>
      <c r="B17" s="31" t="s">
        <v>59</v>
      </c>
      <c r="C17" s="34" t="s">
        <v>48</v>
      </c>
      <c r="D17" s="48">
        <v>1</v>
      </c>
      <c r="E17" s="50">
        <v>12750</v>
      </c>
      <c r="F17" s="58"/>
      <c r="G17" s="35" t="str">
        <f t="shared" si="0"/>
        <v/>
      </c>
      <c r="H17" s="40"/>
      <c r="K17" s="7"/>
    </row>
    <row r="18" spans="1:11" s="8" customFormat="1" ht="45" x14ac:dyDescent="0.2">
      <c r="A18" s="33">
        <v>6</v>
      </c>
      <c r="B18" s="31" t="s">
        <v>51</v>
      </c>
      <c r="C18" s="34" t="s">
        <v>48</v>
      </c>
      <c r="D18" s="48">
        <v>1</v>
      </c>
      <c r="E18" s="50">
        <v>9700</v>
      </c>
      <c r="F18" s="58"/>
      <c r="G18" s="35" t="str">
        <f t="shared" si="0"/>
        <v/>
      </c>
      <c r="H18" s="40"/>
      <c r="K18" s="7"/>
    </row>
    <row r="19" spans="1:11" s="8" customFormat="1" ht="22.5" x14ac:dyDescent="0.2">
      <c r="A19" s="33">
        <v>7</v>
      </c>
      <c r="B19" s="31" t="s">
        <v>52</v>
      </c>
      <c r="C19" s="34" t="s">
        <v>48</v>
      </c>
      <c r="D19" s="48">
        <v>1</v>
      </c>
      <c r="E19" s="50">
        <v>8250</v>
      </c>
      <c r="F19" s="58"/>
      <c r="G19" s="35" t="str">
        <f t="shared" si="0"/>
        <v/>
      </c>
      <c r="H19" s="40"/>
      <c r="K19" s="7"/>
    </row>
    <row r="20" spans="1:11" s="8" customFormat="1" ht="22.5" x14ac:dyDescent="0.2">
      <c r="A20" s="33">
        <v>8</v>
      </c>
      <c r="B20" s="31" t="s">
        <v>53</v>
      </c>
      <c r="C20" s="34" t="s">
        <v>48</v>
      </c>
      <c r="D20" s="48">
        <v>1</v>
      </c>
      <c r="E20" s="50">
        <v>8250</v>
      </c>
      <c r="F20" s="58"/>
      <c r="G20" s="35" t="str">
        <f t="shared" si="0"/>
        <v/>
      </c>
      <c r="H20" s="40"/>
      <c r="K20" s="7"/>
    </row>
    <row r="21" spans="1:11" s="8" customFormat="1" ht="22.5" x14ac:dyDescent="0.2">
      <c r="A21" s="33">
        <v>9</v>
      </c>
      <c r="B21" s="31" t="s">
        <v>54</v>
      </c>
      <c r="C21" s="34" t="s">
        <v>48</v>
      </c>
      <c r="D21" s="48">
        <v>1</v>
      </c>
      <c r="E21" s="50">
        <v>8250</v>
      </c>
      <c r="F21" s="58"/>
      <c r="G21" s="35" t="str">
        <f t="shared" si="0"/>
        <v/>
      </c>
      <c r="H21" s="40"/>
      <c r="K21" s="7"/>
    </row>
    <row r="22" spans="1:11" s="8" customFormat="1" ht="22.5" x14ac:dyDescent="0.2">
      <c r="A22" s="33">
        <v>10</v>
      </c>
      <c r="B22" s="31" t="s">
        <v>55</v>
      </c>
      <c r="C22" s="34" t="s">
        <v>48</v>
      </c>
      <c r="D22" s="48">
        <v>1</v>
      </c>
      <c r="E22" s="50">
        <v>5250</v>
      </c>
      <c r="F22" s="58"/>
      <c r="G22" s="35" t="str">
        <f t="shared" si="0"/>
        <v/>
      </c>
      <c r="H22" s="40"/>
      <c r="K22" s="7"/>
    </row>
    <row r="23" spans="1:11" s="8" customFormat="1" ht="22.5" x14ac:dyDescent="0.2">
      <c r="A23" s="33">
        <v>11</v>
      </c>
      <c r="B23" s="31" t="s">
        <v>56</v>
      </c>
      <c r="C23" s="34" t="s">
        <v>48</v>
      </c>
      <c r="D23" s="48">
        <v>1</v>
      </c>
      <c r="E23" s="50">
        <v>16250</v>
      </c>
      <c r="F23" s="58"/>
      <c r="G23" s="35" t="str">
        <f t="shared" si="0"/>
        <v/>
      </c>
      <c r="H23" s="40"/>
      <c r="K23" s="7"/>
    </row>
    <row r="24" spans="1:11" s="8" customFormat="1" ht="33.75" x14ac:dyDescent="0.2">
      <c r="A24" s="33">
        <v>12</v>
      </c>
      <c r="B24" s="31" t="s">
        <v>57</v>
      </c>
      <c r="C24" s="34" t="s">
        <v>48</v>
      </c>
      <c r="D24" s="48">
        <v>1</v>
      </c>
      <c r="E24" s="50">
        <v>8500</v>
      </c>
      <c r="F24" s="58"/>
      <c r="G24" s="35" t="str">
        <f t="shared" si="0"/>
        <v/>
      </c>
      <c r="H24" s="40"/>
      <c r="K24" s="7"/>
    </row>
    <row r="25" spans="1:11" s="27" customFormat="1" ht="9" x14ac:dyDescent="0.2">
      <c r="A25" s="36"/>
      <c r="E25" s="46"/>
      <c r="F25" s="65" t="s">
        <v>27</v>
      </c>
      <c r="G25" s="66"/>
      <c r="H25" s="41"/>
    </row>
    <row r="26" spans="1:11" ht="14.25" customHeight="1" x14ac:dyDescent="0.2">
      <c r="F26" s="67" t="str">
        <f>IF(SUM(G13:G24)=0,"",SUM(G13:G24))</f>
        <v/>
      </c>
      <c r="G26" s="68"/>
      <c r="H26" s="42"/>
    </row>
    <row r="27" spans="1:11" s="37" customFormat="1" ht="9" x14ac:dyDescent="0.2">
      <c r="A27" s="62" t="str">
        <f>" - "&amp;Dados!B23</f>
        <v xml:space="preserve"> - A execução do objeto da presente licitação será realizada junto a Secretaria obedecendo, na íntegra, ao detalhamento do termo de referência (ANEXO II).</v>
      </c>
      <c r="B27" s="62"/>
      <c r="C27" s="62"/>
      <c r="D27" s="62"/>
      <c r="E27" s="62"/>
      <c r="F27" s="62"/>
      <c r="G27" s="62"/>
      <c r="H27" s="43"/>
    </row>
    <row r="28" spans="1:11" s="37" customFormat="1" ht="21.75" customHeight="1" x14ac:dyDescent="0.2">
      <c r="A28" s="62" t="str">
        <f>" - "&amp;Dados!B24</f>
        <v xml:space="preserve"> - O não cumprimento do disposto no item 4.1 do presente termo acarretará a anulação do empenho bem como a aplicação das penalidades previstas no edital e a convocação do fornecedor subsequente considerando a ordem de classificação do certame.</v>
      </c>
      <c r="B28" s="62"/>
      <c r="C28" s="62"/>
      <c r="D28" s="62"/>
      <c r="E28" s="62"/>
      <c r="F28" s="62"/>
      <c r="G28" s="62"/>
      <c r="H28" s="43"/>
    </row>
    <row r="29" spans="1:11" s="37" customFormat="1" ht="9" x14ac:dyDescent="0.2">
      <c r="A29" s="62" t="str">
        <f>" - "&amp;Dados!B25</f>
        <v xml:space="preserve"> - O pagamento do objeto de que trata o PREGÃO ELETRÔNICO 093/2023, será efetuado pela Tesouraria da Secretaria Municipal de Saúde de Sumidouro.</v>
      </c>
      <c r="B29" s="62"/>
      <c r="C29" s="62"/>
      <c r="D29" s="62"/>
      <c r="E29" s="62"/>
      <c r="F29" s="62"/>
      <c r="G29" s="62"/>
      <c r="H29" s="43"/>
    </row>
    <row r="30" spans="1:11" s="27" customFormat="1" ht="9" x14ac:dyDescent="0.2">
      <c r="A30" s="62" t="str">
        <f>" - "&amp;Dados!B26</f>
        <v xml:space="preserve"> - Proposta válida por 60 (sessenta) dias</v>
      </c>
      <c r="B30" s="62"/>
      <c r="C30" s="62"/>
      <c r="D30" s="62"/>
      <c r="E30" s="62"/>
      <c r="F30" s="62"/>
      <c r="G30" s="62"/>
      <c r="H30" s="41"/>
    </row>
    <row r="31" spans="1:11" ht="21" customHeight="1" x14ac:dyDescent="0.2">
      <c r="A31" s="62" t="str">
        <f>" - "&amp;Dados!B28</f>
        <v xml:space="preserve"> - A Licitante poderá apresentar prospecto, ficha técnica ou outros documentos com informações que permitam a melhor identificação e qualificação do(s) item(ns) licitado(s);</v>
      </c>
      <c r="B31" s="62"/>
      <c r="C31" s="62"/>
      <c r="D31" s="62"/>
      <c r="E31" s="62"/>
      <c r="F31" s="62"/>
      <c r="G31" s="62"/>
      <c r="H31" s="44"/>
    </row>
    <row r="32" spans="1:11" x14ac:dyDescent="0.2">
      <c r="A32" s="62" t="str">
        <f>" - "&amp;Dados!B29</f>
        <v xml:space="preserve"> - A proposta de preços ajustada ao lance final deverá conter o valor numérico dos preços unitários e totais, não podendo exceder o valor do lance final;</v>
      </c>
      <c r="B32" s="62"/>
      <c r="C32" s="62"/>
      <c r="D32" s="62"/>
      <c r="E32" s="62"/>
      <c r="F32" s="62"/>
      <c r="G32" s="62"/>
      <c r="H32" s="44"/>
    </row>
    <row r="33" spans="1:8" ht="21.75" customHeight="1" x14ac:dyDescent="0.2">
      <c r="A33"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3" s="62"/>
      <c r="C33" s="62"/>
      <c r="D33" s="62"/>
      <c r="E33" s="62"/>
      <c r="F33" s="62"/>
      <c r="G33" s="62"/>
      <c r="H33" s="44"/>
    </row>
    <row r="34" spans="1:8" ht="21.75" customHeight="1" x14ac:dyDescent="0.2">
      <c r="A34"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4" s="62"/>
      <c r="C34" s="62"/>
      <c r="D34" s="62"/>
      <c r="E34" s="62"/>
      <c r="F34" s="62"/>
      <c r="G34" s="62"/>
      <c r="H34" s="44"/>
    </row>
    <row r="35" spans="1:8" ht="21.75" customHeight="1" x14ac:dyDescent="0.2">
      <c r="A35"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5" s="62"/>
      <c r="C35" s="62"/>
      <c r="D35" s="62"/>
      <c r="E35" s="62"/>
      <c r="F35" s="62"/>
      <c r="G35" s="62"/>
      <c r="H35" s="44"/>
    </row>
    <row r="36" spans="1:8" ht="21.75" customHeight="1" x14ac:dyDescent="0.2">
      <c r="A36" s="62" t="str">
        <f>" - "&amp;Dados!B33</f>
        <v xml:space="preserve"> - Declaramos que até a presente data inexistem fatos impeditivos a participação desta empresa ao presente certame licitatório, ciente da obrigatoriedade de declarar ocorrências posteriores;</v>
      </c>
      <c r="B36" s="62"/>
      <c r="C36" s="62"/>
      <c r="D36" s="62"/>
      <c r="E36" s="62"/>
      <c r="F36" s="62"/>
      <c r="G36" s="62"/>
      <c r="H36" s="44"/>
    </row>
    <row r="37" spans="1:8" ht="30" customHeight="1" x14ac:dyDescent="0.2">
      <c r="A37"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7" s="62"/>
      <c r="C37" s="62"/>
      <c r="D37" s="62"/>
      <c r="E37" s="62"/>
      <c r="F37" s="62"/>
      <c r="G37" s="62"/>
    </row>
    <row r="38" spans="1:8" ht="25.5" customHeight="1" x14ac:dyDescent="0.2">
      <c r="A38"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8" s="62"/>
      <c r="C38" s="62"/>
      <c r="D38" s="62"/>
      <c r="E38" s="62"/>
      <c r="F38" s="62"/>
      <c r="G38" s="62"/>
    </row>
  </sheetData>
  <sheetProtection algorithmName="SHA-512" hashValue="4epNoPBwn6L/5fdkNYYGBhVPuq4LtyPyZnzl4nd8XCAXaZYrmpXBlpgYy4ZloJjfNpRW4lfzPRlljWsgomdOfQ==" saltValue="HiBx9kKrjieSdPH0nMdl7g==" spinCount="100000" sheet="1" objects="1" scenarios="1"/>
  <autoFilter ref="A11:G38" xr:uid="{00000000-0009-0000-0000-000000000000}"/>
  <mergeCells count="25">
    <mergeCell ref="A37:G37"/>
    <mergeCell ref="A38:G38"/>
    <mergeCell ref="A31:G31"/>
    <mergeCell ref="A32:G32"/>
    <mergeCell ref="A33:G33"/>
    <mergeCell ref="A34:G34"/>
    <mergeCell ref="A35:G35"/>
    <mergeCell ref="A36:G36"/>
    <mergeCell ref="C6:D6"/>
    <mergeCell ref="E6:F6"/>
    <mergeCell ref="A2:G2"/>
    <mergeCell ref="A3:G3"/>
    <mergeCell ref="A4:G4"/>
    <mergeCell ref="A5:B5"/>
    <mergeCell ref="C5:D5"/>
    <mergeCell ref="E5:F5"/>
    <mergeCell ref="A27:G27"/>
    <mergeCell ref="A28:G28"/>
    <mergeCell ref="A29:G29"/>
    <mergeCell ref="B8:G8"/>
    <mergeCell ref="A30:G30"/>
    <mergeCell ref="B9:G9"/>
    <mergeCell ref="F25:G25"/>
    <mergeCell ref="F26:G26"/>
    <mergeCell ref="D10:G10"/>
  </mergeCells>
  <phoneticPr fontId="0" type="noConversion"/>
  <conditionalFormatting sqref="B10">
    <cfRule type="cellIs" dxfId="11" priority="8" stopIfTrue="1" operator="equal">
      <formula>$G$1</formula>
    </cfRule>
  </conditionalFormatting>
  <conditionalFormatting sqref="B13:B24">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24">
    <cfRule type="expression" priority="12" stopIfTrue="1">
      <formula>$A13</formula>
    </cfRule>
  </conditionalFormatting>
  <conditionalFormatting sqref="D10:G10">
    <cfRule type="cellIs" dxfId="8" priority="24" stopIfTrue="1" operator="equal">
      <formula>$E$1</formula>
    </cfRule>
  </conditionalFormatting>
  <conditionalFormatting sqref="F13:F24">
    <cfRule type="cellIs" dxfId="7" priority="11" stopIfTrue="1" operator="equal">
      <formula>""</formula>
    </cfRule>
  </conditionalFormatting>
  <conditionalFormatting sqref="F25">
    <cfRule type="expression" dxfId="6" priority="1" stopIfTrue="1">
      <formula>IF($J25="Empate",IF(H25=1,TRUE(),FALSE()),FALSE())</formula>
    </cfRule>
    <cfRule type="expression" dxfId="5" priority="2" stopIfTrue="1">
      <formula>IF(H25="&gt;",FALSE(),IF(H25&gt;0,TRUE(),FALSE()))</formula>
    </cfRule>
    <cfRule type="expression" dxfId="4" priority="3" stopIfTrue="1">
      <formula>IF(H25="&gt;",TRUE(),FALSE())</formula>
    </cfRule>
  </conditionalFormatting>
  <conditionalFormatting sqref="F26">
    <cfRule type="expression" dxfId="3" priority="4" stopIfTrue="1">
      <formula>IF($J25="OK",IF(H25=1,TRUE(),FALSE()),FALSE())</formula>
    </cfRule>
    <cfRule type="expression" dxfId="2" priority="5" stopIfTrue="1">
      <formula>IF($J25="Empate",IF(H25=1,TRUE(),FALSE()),FALSE())</formula>
    </cfRule>
    <cfRule type="expression" dxfId="1" priority="6" stopIfTrue="1">
      <formula>IF($J25="Empate",IF(H25=2,TRUE(),FALSE()),FALSE())</formula>
    </cfRule>
  </conditionalFormatting>
  <conditionalFormatting sqref="G13:G2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60</v>
      </c>
      <c r="E1" s="4"/>
      <c r="F1" s="4"/>
      <c r="G1" s="4"/>
    </row>
    <row r="2" spans="1:7" x14ac:dyDescent="0.2">
      <c r="A2" s="16" t="s">
        <v>10</v>
      </c>
      <c r="B2" s="60" t="s">
        <v>61</v>
      </c>
      <c r="E2" s="4"/>
      <c r="F2" s="4"/>
      <c r="G2" s="4"/>
    </row>
    <row r="3" spans="1:7" x14ac:dyDescent="0.2">
      <c r="A3" s="16" t="s">
        <v>11</v>
      </c>
      <c r="B3" s="60" t="s">
        <v>62</v>
      </c>
      <c r="C3" s="5"/>
      <c r="E3" s="53"/>
      <c r="F3" s="4"/>
      <c r="G3" s="4"/>
    </row>
    <row r="4" spans="1:7" x14ac:dyDescent="0.2">
      <c r="A4" s="16" t="s">
        <v>12</v>
      </c>
      <c r="B4" s="60" t="s">
        <v>69</v>
      </c>
      <c r="C4" s="5"/>
      <c r="E4" s="53"/>
      <c r="F4" s="4"/>
      <c r="G4" s="4"/>
    </row>
    <row r="5" spans="1:7" x14ac:dyDescent="0.2">
      <c r="A5" s="16" t="s">
        <v>13</v>
      </c>
      <c r="B5" s="60" t="s">
        <v>44</v>
      </c>
      <c r="C5" s="5"/>
      <c r="E5" s="53"/>
      <c r="F5" s="4"/>
      <c r="G5" s="4"/>
    </row>
    <row r="6" spans="1:7" x14ac:dyDescent="0.2">
      <c r="A6" s="16" t="s">
        <v>29</v>
      </c>
      <c r="B6" s="61" t="s">
        <v>45</v>
      </c>
      <c r="C6" s="5"/>
      <c r="E6" s="53"/>
      <c r="F6" s="4"/>
      <c r="G6" s="4"/>
    </row>
    <row r="7" spans="1:7" x14ac:dyDescent="0.2">
      <c r="A7" s="16" t="s">
        <v>14</v>
      </c>
      <c r="B7" s="60" t="s">
        <v>68</v>
      </c>
      <c r="C7" s="5"/>
      <c r="E7" s="53"/>
      <c r="F7" s="4"/>
      <c r="G7" s="4"/>
    </row>
    <row r="8" spans="1:7" x14ac:dyDescent="0.2">
      <c r="A8" s="25" t="s">
        <v>23</v>
      </c>
      <c r="B8" s="47">
        <v>3000000</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31</v>
      </c>
      <c r="E14" s="4"/>
      <c r="F14" s="4"/>
      <c r="G14" s="4"/>
    </row>
    <row r="15" spans="1:7" x14ac:dyDescent="0.2">
      <c r="A15" s="55" t="s">
        <v>32</v>
      </c>
      <c r="E15" s="4"/>
      <c r="F15" s="4"/>
      <c r="G15" s="4"/>
    </row>
    <row r="16" spans="1:7" x14ac:dyDescent="0.2">
      <c r="A16" s="55" t="s">
        <v>33</v>
      </c>
      <c r="B16" s="24"/>
      <c r="E16" s="24"/>
      <c r="F16" s="4"/>
      <c r="G16" s="4"/>
    </row>
    <row r="17" spans="1:256" s="23" customFormat="1" x14ac:dyDescent="0.2">
      <c r="A17" s="22" t="s">
        <v>21</v>
      </c>
      <c r="B17" s="56" t="s">
        <v>43</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63</v>
      </c>
      <c r="E23" s="4"/>
      <c r="F23" s="4"/>
      <c r="G23" s="52"/>
    </row>
    <row r="24" spans="1:256" ht="63.75" x14ac:dyDescent="0.2">
      <c r="A24" s="20" t="s">
        <v>16</v>
      </c>
      <c r="B24" s="21" t="s">
        <v>64</v>
      </c>
      <c r="E24" s="4"/>
      <c r="F24" s="4"/>
      <c r="G24" s="52"/>
    </row>
    <row r="25" spans="1:256" ht="38.25" x14ac:dyDescent="0.2">
      <c r="A25" s="20" t="s">
        <v>17</v>
      </c>
      <c r="B25" s="61" t="s">
        <v>65</v>
      </c>
      <c r="C25" s="9"/>
      <c r="E25" s="4"/>
      <c r="F25" s="4"/>
      <c r="G25" s="52"/>
    </row>
    <row r="26" spans="1:256" ht="25.5" x14ac:dyDescent="0.2">
      <c r="A26" s="20" t="s">
        <v>18</v>
      </c>
      <c r="B26" s="21" t="s">
        <v>28</v>
      </c>
      <c r="E26" s="4"/>
      <c r="F26" s="4"/>
      <c r="G26" s="52"/>
    </row>
    <row r="27" spans="1:256" x14ac:dyDescent="0.2">
      <c r="A27" s="20" t="s">
        <v>30</v>
      </c>
      <c r="B27" s="57" t="s">
        <v>42</v>
      </c>
      <c r="G27" s="52"/>
    </row>
    <row r="28" spans="1:256" ht="38.25" x14ac:dyDescent="0.2">
      <c r="B28" s="21" t="s">
        <v>34</v>
      </c>
    </row>
    <row r="29" spans="1:256" ht="38.25" x14ac:dyDescent="0.2">
      <c r="B29" s="21" t="s">
        <v>35</v>
      </c>
    </row>
    <row r="30" spans="1:256" ht="63.75" x14ac:dyDescent="0.2">
      <c r="B30" s="21" t="s">
        <v>36</v>
      </c>
    </row>
    <row r="31" spans="1:256" ht="63.75" x14ac:dyDescent="0.2">
      <c r="B31" s="21" t="s">
        <v>37</v>
      </c>
    </row>
    <row r="32" spans="1:256" ht="63.75" x14ac:dyDescent="0.2">
      <c r="B32" s="21" t="s">
        <v>38</v>
      </c>
    </row>
    <row r="33" spans="2:2" ht="51" x14ac:dyDescent="0.2">
      <c r="B33" s="21" t="s">
        <v>39</v>
      </c>
    </row>
    <row r="34" spans="2:2" ht="76.5" x14ac:dyDescent="0.2">
      <c r="B34" s="21" t="s">
        <v>40</v>
      </c>
    </row>
    <row r="35" spans="2:2" ht="63.75" x14ac:dyDescent="0.2">
      <c r="B35" s="21" t="s">
        <v>41</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2023-06-28T17:18:15Z</cp:lastPrinted>
  <dcterms:created xsi:type="dcterms:W3CDTF">2006-04-18T17:38:46Z</dcterms:created>
  <dcterms:modified xsi:type="dcterms:W3CDTF">2023-07-11T19:00:58Z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