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EstaPasta_de_trabalho"/>
  <mc:AlternateContent xmlns:mc="http://schemas.openxmlformats.org/markup-compatibility/2006">
    <mc:Choice Requires="x15">
      <x15ac:absPath xmlns:x15ac="http://schemas.microsoft.com/office/spreadsheetml/2010/11/ac" url="D:\licitacoes\2023\Pregão Eletronico\Pregão Eletrônico 026-23 - Eventual Aquisição de Cobertura Hospitalar - SMS\"/>
    </mc:Choice>
  </mc:AlternateContent>
  <xr:revisionPtr revIDLastSave="0" documentId="13_ncr:1_{7B9EE093-1BA2-467E-AC55-0114D2DBA38F}" xr6:coauthVersionLast="47"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Preços'!$A$11:$H$40</definedName>
    <definedName name="_GoBack" localSheetId="1">Dados!$B$3</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4" i="1" l="1"/>
  <c r="H15" i="1"/>
  <c r="H16" i="1"/>
  <c r="H17" i="1"/>
  <c r="H18" i="1"/>
  <c r="H19" i="1"/>
  <c r="H20" i="1"/>
  <c r="H21" i="1"/>
  <c r="H22" i="1"/>
  <c r="H23" i="1"/>
  <c r="H24" i="1"/>
  <c r="H25" i="1"/>
  <c r="H26" i="1"/>
  <c r="A34" i="1" l="1"/>
  <c r="A35" i="1"/>
  <c r="A36" i="1"/>
  <c r="A37" i="1"/>
  <c r="A38" i="1"/>
  <c r="A39" i="1"/>
  <c r="A40" i="1"/>
  <c r="A33" i="1"/>
  <c r="F6" i="1"/>
  <c r="H13" i="1"/>
  <c r="A4" i="1"/>
  <c r="A31" i="1"/>
  <c r="A32" i="1"/>
  <c r="A30" i="1"/>
  <c r="A29" i="1"/>
  <c r="A6" i="1"/>
  <c r="A5" i="1"/>
  <c r="A3" i="1"/>
  <c r="G28" i="1" l="1"/>
</calcChain>
</file>

<file path=xl/sharedStrings.xml><?xml version="1.0" encoding="utf-8"?>
<sst xmlns="http://schemas.openxmlformats.org/spreadsheetml/2006/main" count="87" uniqueCount="72">
  <si>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</si>
  <si>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</si>
  <si>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</si>
  <si>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</si>
  <si>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</si>
  <si>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</si>
  <si>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</si>
  <si>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</si>
  <si>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</si>
  <si>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</si>
  <si>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</si>
  <si>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</si>
  <si>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</si>
  <si>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</si>
  <si>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</si>
  <si>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</si>
  <si>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</si>
  <si>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</si>
  <si>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</si>
  <si>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</si>
  <si>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</si>
  <si>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</si>
  <si>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</si>
  <si>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</si>
  <si>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</si>
  <si>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</si>
  <si>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</si>
  <si>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</si>
  <si>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</si>
  <si>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</si>
  <si>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Publicação:</t>
  </si>
  <si>
    <t>Prazo:</t>
  </si>
  <si>
    <t>Representante:</t>
  </si>
  <si>
    <t>CPF:</t>
  </si>
  <si>
    <t>Enquadramento:</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</si>
  <si>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</si>
  <si>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</si>
  <si>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</si>
  <si>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</si>
  <si>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</si>
  <si>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</si>
  <si>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</si>
  <si>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</si>
  <si>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UNID</t>
  </si>
  <si>
    <t>PCT</t>
  </si>
  <si>
    <t>Homologação: __/__/2023</t>
  </si>
  <si>
    <t>Previsão Publicação: __/__/2023</t>
  </si>
  <si>
    <t>Prazo da Ata: 12 meses a contar de sua assinatura.</t>
  </si>
  <si>
    <t>PREGÃO ELETRÔNICO Nº 026/2023</t>
  </si>
  <si>
    <t>PROCESSO ADMINISTRATIVO N° 3328/2022 de 18/10/2022</t>
  </si>
  <si>
    <t>EVENTUAL AQUISIÇÃO DE MATERIAIS PARA COBERTURA HOSPITALAR - SRP</t>
  </si>
  <si>
    <t>LOTE</t>
  </si>
  <si>
    <t>KIT CURATIVO COM TUBO ÚNICO LUMEN (GRANDE) HOSP PARA TERAPIA MISTA POR PRESSÃO NEGATIVA. (REF. 4L HEALT CO LTD)</t>
  </si>
  <si>
    <t>RESERVATÓRIO DA BOMBA 800 ML HOSP PARA TERAPIA MISTA POR PRESSÃO NEGATIVA (REF. 4L HEALT CO LTD)</t>
  </si>
  <si>
    <t>CURATIVO HIDROCOLÓIDE 10 X 10 CM ESTÉRIL (REF. CURATEC)</t>
  </si>
  <si>
    <t>CURATIVO HIDROFIBRA ANTIMICROBIANO COM ALGINATO DE CALCIO E PRATA 10 X 10 CM</t>
  </si>
  <si>
    <t>SOLUÇÃO PHMB 0,2% FRASCO 350 ML PARA CURATIVOS</t>
  </si>
  <si>
    <t>GEL COM PHMB PARA LIMPEZA DE FERIDAS FRASCO 100 ML (REF. CURATEC)</t>
  </si>
  <si>
    <t>HIDROGEL COM PHMB E PECTINA POLIHEXAM 0,1% 30 GR (REF. HELIANTO)</t>
  </si>
  <si>
    <t>GEL CICATRIZANTE COM ALGINATO DE CALCIO E SÓDIO DEBRIGEL 85 G (REF. HELIANTO)</t>
  </si>
  <si>
    <t>STOMAHESIVE PASTA PREENCHEDORA E BARREIRA PROTETORA DA PELE; PARA USAR AO REDOR DE ESTOMAS E FÍSTULAS; TUBO 56,7 G (REF. CONVATEC)</t>
  </si>
  <si>
    <t>CAVILON LIMPEZA DE PELE SEM ENXÁGUE FRASCO 250 ML (REF. 3M)</t>
  </si>
  <si>
    <t>SUTURA STERI-STRIP 12 MM X 100 MM PACOTE COM 6 UND. STERI-STRIP É UM CURATIVO ESTÉRIL DE MICROPORE COM FILAMENTOS DE POLIÉSTER, QUE PROMOVE O FECHAMENTO DE PELE DE MANEIRA FÁCIL E RÁPIDA; SENSÍVEL A PRESSÃO, APRESENTA BOA ADESÃO INICIAL, PROPORCIONANDO GRANDE ECONOMIA DE TEMPO EM RELAÇÃO ÀS SUTURAS CONVENCIONAIS; POR SER UM FECHAMENTO NÃO INVASIVO, REDUZ A CHANCE DE TRAUMA NO TECIDO E A CONSEQÜENTE FORMAÇÃO DE EDEMA CUTÂNEO; PROPORCIONA UMA CICATRIZAÇÃO MAIS RÁPIDA E DIMINUI OS RISCOS DE INFECÇÕES CAUSADAS POR SUTURAS INVASIVAS; CARACTERÍSTICAS DO PRODUTO: ENVELOPE COM 6 SUTURAS ADESIVAS (2 LÂMINAS COM 3 SUTURAS ADESIVAS EM CADA); SUTURAS CUTÂNEAS EMBALADAS INDIVIDUALMENTE. ALTA ADESIVIDADE. PERMITE ADEQUADA TRANSPIRAÇÃO DA PELE; SUTURAS DE PELE ADESIVAS, ESTÉREIS; DORSO DE RAYON DE VISCOSE NÃO TECIDO; REFORÇADO POR TIRAS DE POLIÉSTER; ADESIVO ACRÍLICO HIPOALERGÊNICO; LIVRE DE LÁTEX (REF. PHARMAPLAST)</t>
  </si>
  <si>
    <t>CURATIVO PÓS OPERATÓRIO, É UM CURATIVO ADESIVO ESTÉRIL COMPOSTO POR FILME DE POLIURETANO COM BASE CENTRAL NÃO ADERENTE (RAYON), QUE É UMA FIBRA QUE UTILIZA MATÉRIAS PRIMAS NATURAIS E PRODUZ UM TECIDO SEMELHANTE AO ALGODÃO. TEM COMO FINALIDADE PROTEÇÃO E ABSORÇÃO DE FLUÍDOS. PARA UTILIZAÇÃO EM: FERIDAS CIRÚRGICAS; SOBRE LINHA DE SUTURA; URGÊNCIAS;  SALAS DE OPERAÇÕES; CLÍNICAS. ATENÇÃO: PROIBIDO REPROCESSAR, USO ÚNICO E DESCARTÁVEL. CARACTERÍSTICAS DO PRODUTO: TRANSPARENTE; À PROVA D'ÁGUA E TRANSPIRÁVEL; TAMANHO: 10CM X 30CM; PROIBIDO REPROCESSAR, USO ÚNICO E DESCARTÁVEL; MANTER EM TEMPERATURA AMBIENTE; VALIDADE DE 5 ANOS APÓS A DATA DE FABRICAÇÃO</t>
  </si>
  <si>
    <t>ATADURA DE RAYON POLARFIX 7,5 CM X 1 M ESTÉRIL</t>
  </si>
  <si>
    <t>BOTA DE UNNA COM ÓXIDO DE ZINCO 10,2 CM X 9,14 CM</t>
  </si>
  <si>
    <t>Sec. Saúde</t>
  </si>
  <si>
    <t>O objeto do presente termo de referência será recebido em remessa única com prazo não superior a 30 (trinta) dias úteis, após recebimento de cada nota de empenho.</t>
  </si>
  <si>
    <t>A administração rejeitará, no todo ou em parte, a prestação de serviços executada em desacordo com os termos do Edital e seus anexos. Os itens deverão ser entregues no endereço Hospital Municipal, Centro, Sumidouro - RJ no horário das 09:00 às 12:00 horas e de 13:00 às 16:00 horas, nos dias úteis, de segunda a sexta-feira. Sendo o frete, carga e descarga por conta do fornecedor até o local indicado.</t>
  </si>
  <si>
    <t>O pagamento do objeto de que trata o PREGÃO ELETRÔNICO 026/2023, será efetuado pela Tesouraria da Secretaria Municipal de Saúde de Sumidouro.</t>
  </si>
  <si>
    <t>MENOR PREÇO POR LOTE</t>
  </si>
  <si>
    <t>Abertura das Propostas: 11/05/2023, às 10:00hs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</si>
</sst>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amily val="2"/>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3">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
      <left style="hair">
        <color indexed="23"/>
      </left>
      <right style="hair">
        <color indexed="23"/>
      </right>
      <top style="hair">
        <color indexed="23"/>
      </top>
      <bottom/>
      <diagonal/>
    </border>
    <border>
      <left style="hair">
        <color indexed="23"/>
      </left>
      <right style="hair">
        <color indexed="23"/>
      </right>
      <top/>
      <bottom style="hair">
        <color indexed="23"/>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75">
    <xf numFmtId="0" fontId="0" fillId="0" borderId="0" xfId="0"/>
    <xf numFmtId="0" fontId="2" fillId="0" borderId="0" xfId="0" applyFont="1" applyAlignment="1" applyProtection="1">
      <alignment horizontal="center" vertical="center" wrapText="1"/>
      <protection hidden="1"/>
    </xf>
    <xf numFmtId="0" fontId="2" fillId="0" borderId="0" xfId="0" applyFont="1" applyAlignment="1" applyProtection="1">
      <alignment vertical="center" wrapText="1"/>
      <protection hidden="1"/>
    </xf>
    <xf numFmtId="0" fontId="3" fillId="0" borderId="0" xfId="0" applyFont="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Alignment="1" applyProtection="1">
      <alignment vertical="center"/>
      <protection hidden="1"/>
    </xf>
    <xf numFmtId="4" fontId="7" fillId="0" borderId="0" xfId="0" applyNumberFormat="1" applyFont="1" applyAlignment="1" applyProtection="1">
      <alignment vertical="center" wrapText="1"/>
      <protection hidden="1"/>
    </xf>
    <xf numFmtId="0" fontId="7" fillId="0" borderId="0" xfId="0" applyFont="1" applyAlignment="1" applyProtection="1">
      <alignment vertical="center" wrapText="1"/>
      <protection hidden="1"/>
    </xf>
    <xf numFmtId="49" fontId="0" fillId="0" borderId="0" xfId="0" applyNumberFormat="1"/>
    <xf numFmtId="170" fontId="5" fillId="0" borderId="0" xfId="0" applyNumberFormat="1" applyFont="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Alignment="1">
      <alignment wrapText="1"/>
    </xf>
    <xf numFmtId="169" fontId="2" fillId="0" borderId="0" xfId="0" applyNumberFormat="1" applyFont="1" applyAlignment="1" applyProtection="1">
      <alignment horizontal="center" vertical="center" wrapText="1"/>
      <protection hidden="1"/>
    </xf>
    <xf numFmtId="169" fontId="5" fillId="0" borderId="0" xfId="0" applyNumberFormat="1" applyFont="1" applyAlignment="1" applyProtection="1">
      <alignment vertical="center"/>
      <protection hidden="1"/>
    </xf>
    <xf numFmtId="0" fontId="6" fillId="0" borderId="0" xfId="0" applyFont="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8" fillId="0" borderId="0" xfId="0" applyFont="1" applyAlignment="1" applyProtection="1">
      <alignment horizontal="right"/>
      <protection hidden="1"/>
    </xf>
    <xf numFmtId="0" fontId="10" fillId="0" borderId="0" xfId="0" applyFont="1" applyAlignment="1" applyProtection="1">
      <alignment vertical="center" wrapText="1"/>
      <protection hidden="1"/>
    </xf>
    <xf numFmtId="0" fontId="4" fillId="0" borderId="0" xfId="0" applyFont="1" applyAlignment="1" applyProtection="1">
      <alignment horizontal="center" vertical="center"/>
      <protection hidden="1"/>
    </xf>
    <xf numFmtId="169" fontId="4" fillId="0" borderId="0" xfId="0" applyNumberFormat="1" applyFont="1" applyAlignment="1" applyProtection="1">
      <alignment horizontal="center" vertical="center"/>
      <protection hidden="1"/>
    </xf>
    <xf numFmtId="170" fontId="4" fillId="0" borderId="0" xfId="0" applyNumberFormat="1" applyFont="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0" fontId="8" fillId="0" borderId="3" xfId="0" applyFont="1" applyBorder="1" applyAlignment="1" applyProtection="1">
      <alignment horizontal="left"/>
      <protection locked="0" hidden="1"/>
    </xf>
    <xf numFmtId="168" fontId="10" fillId="0" borderId="0" xfId="0" applyNumberFormat="1" applyFont="1" applyAlignment="1" applyProtection="1">
      <alignment vertical="center" wrapText="1"/>
      <protection hidden="1"/>
    </xf>
    <xf numFmtId="0" fontId="10" fillId="0" borderId="0" xfId="0" applyFont="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Alignment="1" applyProtection="1">
      <alignment vertical="center" wrapText="1"/>
      <protection hidden="1"/>
    </xf>
    <xf numFmtId="49" fontId="7" fillId="0" borderId="0" xfId="0" applyNumberFormat="1" applyFont="1" applyAlignment="1" applyProtection="1">
      <alignment vertical="center" wrapText="1"/>
      <protection hidden="1"/>
    </xf>
    <xf numFmtId="49" fontId="12" fillId="0" borderId="0" xfId="0" applyNumberFormat="1" applyFont="1" applyAlignment="1" applyProtection="1">
      <alignment vertical="center" wrapText="1"/>
      <protection hidden="1"/>
    </xf>
    <xf numFmtId="49" fontId="13" fillId="0" borderId="0" xfId="0" applyNumberFormat="1" applyFont="1" applyAlignment="1" applyProtection="1">
      <alignment vertical="center" wrapText="1"/>
      <protection hidden="1"/>
    </xf>
    <xf numFmtId="49" fontId="12" fillId="0" borderId="0" xfId="0" applyNumberFormat="1" applyFont="1" applyAlignment="1" applyProtection="1">
      <alignment horizontal="left" vertical="center" wrapText="1"/>
      <protection hidden="1"/>
    </xf>
    <xf numFmtId="49" fontId="14" fillId="0" borderId="0" xfId="0" applyNumberFormat="1" applyFont="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Alignment="1" applyProtection="1">
      <alignment vertical="center" wrapText="1"/>
      <protection hidden="1"/>
    </xf>
    <xf numFmtId="166" fontId="0" fillId="0" borderId="0" xfId="1" applyFont="1" applyFill="1" applyBorder="1" applyAlignment="1" applyProtection="1">
      <alignment horizontal="left"/>
    </xf>
    <xf numFmtId="167" fontId="7" fillId="0" borderId="2" xfId="0" applyNumberFormat="1" applyFont="1" applyBorder="1" applyAlignment="1" applyProtection="1">
      <alignment horizontal="center" vertical="center" wrapText="1"/>
      <protection hidden="1"/>
    </xf>
    <xf numFmtId="169" fontId="4" fillId="0" borderId="3" xfId="0" applyNumberFormat="1" applyFont="1" applyBorder="1" applyAlignment="1" applyProtection="1">
      <alignment horizontal="center" vertical="center"/>
      <protection hidden="1"/>
    </xf>
    <xf numFmtId="169" fontId="7" fillId="0" borderId="2" xfId="0" applyNumberFormat="1" applyFont="1" applyBorder="1" applyAlignment="1" applyProtection="1">
      <alignment horizontal="center" vertical="center" wrapText="1"/>
      <protection hidden="1"/>
    </xf>
    <xf numFmtId="0" fontId="8" fillId="0" borderId="0" xfId="0" applyFont="1" applyAlignment="1" applyProtection="1">
      <alignment vertical="center"/>
      <protection hidden="1"/>
    </xf>
    <xf numFmtId="0" fontId="15" fillId="0" borderId="0" xfId="0" applyFont="1" applyAlignment="1">
      <alignment horizontal="justify"/>
    </xf>
    <xf numFmtId="0" fontId="0" fillId="0" borderId="0" xfId="0" applyAlignment="1">
      <alignment vertical="center" wrapText="1"/>
    </xf>
    <xf numFmtId="0" fontId="16" fillId="0" borderId="0" xfId="0" applyFont="1" applyAlignment="1">
      <alignment horizontal="justify"/>
    </xf>
    <xf numFmtId="0" fontId="0" fillId="0" borderId="0" xfId="0" applyAlignment="1">
      <alignment horizontal="left" vertical="center" wrapText="1"/>
    </xf>
    <xf numFmtId="0" fontId="0" fillId="8" borderId="4" xfId="0" applyFill="1" applyBorder="1"/>
    <xf numFmtId="0" fontId="2" fillId="0" borderId="0" xfId="0" applyFont="1" applyAlignment="1">
      <alignment horizontal="left" vertical="center" wrapText="1"/>
    </xf>
    <xf numFmtId="169" fontId="8" fillId="0" borderId="2" xfId="0" applyNumberFormat="1" applyFont="1" applyBorder="1" applyAlignment="1" applyProtection="1">
      <alignment horizontal="center" vertical="center"/>
      <protection locked="0"/>
    </xf>
    <xf numFmtId="0" fontId="9" fillId="0" borderId="0" xfId="0" applyFont="1" applyAlignment="1" applyProtection="1">
      <alignment horizontal="left" vertical="center" wrapText="1"/>
      <protection hidden="1"/>
    </xf>
    <xf numFmtId="0" fontId="8" fillId="0" borderId="0" xfId="0" applyFont="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Alignment="1" applyProtection="1">
      <alignment vertical="center"/>
      <protection hidden="1"/>
    </xf>
    <xf numFmtId="0" fontId="8" fillId="0" borderId="0" xfId="0" applyFont="1" applyAlignment="1" applyProtection="1">
      <alignment vertical="center" wrapText="1"/>
      <protection hidden="1"/>
    </xf>
    <xf numFmtId="0" fontId="8" fillId="0" borderId="3" xfId="0" applyFont="1" applyBorder="1" applyAlignment="1" applyProtection="1">
      <alignment horizontal="left"/>
      <protection locked="0" hidden="1"/>
    </xf>
    <xf numFmtId="0" fontId="8" fillId="0" borderId="5" xfId="0" applyFont="1" applyBorder="1" applyAlignment="1" applyProtection="1">
      <alignment horizontal="left"/>
      <protection locked="0" hidden="1"/>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locked="0"/>
    </xf>
    <xf numFmtId="168" fontId="7" fillId="0" borderId="11" xfId="0" applyNumberFormat="1" applyFont="1" applyBorder="1" applyAlignment="1">
      <alignment horizontal="center" vertical="center" wrapText="1"/>
    </xf>
    <xf numFmtId="168" fontId="7" fillId="0" borderId="12" xfId="0" applyNumberFormat="1" applyFont="1" applyBorder="1" applyAlignment="1">
      <alignment horizontal="center" vertical="center" wrapText="1"/>
    </xf>
    <xf numFmtId="0" fontId="1" fillId="0" borderId="0" xfId="0" applyFont="1"/>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
      <font>
        <condense val="0"/>
        <extend val="0"/>
        <color auto="1"/>
      </font>
      <fill>
        <patternFill>
          <bgColor indexed="26"/>
        </patternFill>
      </fill>
    </dxf>
    <dxf>
      <fill>
        <patternFill>
          <bgColor indexed="43"/>
        </patternFill>
      </fill>
    </dxf>
    <dxf>
      <font>
        <b val="0"/>
        <i val="0"/>
        <strike val="0"/>
        <condense val="0"/>
        <extend val="0"/>
        <u val="none"/>
      </font>
      <fill>
        <patternFill>
          <bgColor indexed="43"/>
        </patternFill>
      </fill>
    </dxf>
    <dxf>
      <fill>
        <patternFill>
          <bgColor indexed="52"/>
        </patternFill>
      </fill>
    </dxf>
    <dxf>
      <font>
        <b val="0"/>
        <i val="0"/>
        <strike val="0"/>
        <condense val="0"/>
        <extend val="0"/>
        <u val="none"/>
      </font>
      <fill>
        <patternFill>
          <bgColor indexed="4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466725</xdr:colOff>
      <xdr:row>0</xdr:row>
      <xdr:rowOff>0</xdr:rowOff>
    </xdr:from>
    <xdr:to>
      <xdr:col>5</xdr:col>
      <xdr:colOff>234429</xdr:colOff>
      <xdr:row>0</xdr:row>
      <xdr:rowOff>695325</xdr:rowOff>
    </xdr:to>
    <xdr:sp macro="" textlink="">
      <xdr:nvSpPr>
        <xdr:cNvPr id="1025" name="Text Box 1">
          <a:extLst>
            <a:ext uri="{FF2B5EF4-FFF2-40B4-BE49-F238E27FC236}">
              <a16:creationId xmlns:a16="http://schemas.microsoft.com/office/drawing/2014/main" id="{5DD80B1A-4352-2A02-233F-D2C098317870}"/>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2</xdr:col>
      <xdr:colOff>84069</xdr:colOff>
      <xdr:row>0</xdr:row>
      <xdr:rowOff>676275</xdr:rowOff>
    </xdr:to>
    <xdr:pic>
      <xdr:nvPicPr>
        <xdr:cNvPr id="1153" name="Picture 2" descr="brasãoGIF_300dpi">
          <a:extLst>
            <a:ext uri="{FF2B5EF4-FFF2-40B4-BE49-F238E27FC236}">
              <a16:creationId xmlns:a16="http://schemas.microsoft.com/office/drawing/2014/main" id="{B958758F-C052-3FF9-1983-7D106E8908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152400</xdr:colOff>
      <xdr:row>0</xdr:row>
      <xdr:rowOff>285750</xdr:rowOff>
    </xdr:from>
    <xdr:to>
      <xdr:col>7</xdr:col>
      <xdr:colOff>590550</xdr:colOff>
      <xdr:row>3</xdr:row>
      <xdr:rowOff>76200</xdr:rowOff>
    </xdr:to>
    <xdr:grpSp>
      <xdr:nvGrpSpPr>
        <xdr:cNvPr id="1154" name="Group 60">
          <a:extLst>
            <a:ext uri="{FF2B5EF4-FFF2-40B4-BE49-F238E27FC236}">
              <a16:creationId xmlns:a16="http://schemas.microsoft.com/office/drawing/2014/main" id="{96AA1AD4-409E-29D2-0DD0-922223BE3A5E}"/>
            </a:ext>
          </a:extLst>
        </xdr:cNvPr>
        <xdr:cNvGrpSpPr>
          <a:grpSpLocks/>
        </xdr:cNvGrpSpPr>
      </xdr:nvGrpSpPr>
      <xdr:grpSpPr bwMode="auto">
        <a:xfrm>
          <a:off x="5337313" y="285750"/>
          <a:ext cx="1796498" cy="867189"/>
          <a:chOff x="520" y="6"/>
          <a:chExt cx="188" cy="90"/>
        </a:xfrm>
      </xdr:grpSpPr>
      <xdr:sp macro="" textlink="">
        <xdr:nvSpPr>
          <xdr:cNvPr id="1085" name="Caixa de texto 2">
            <a:extLst>
              <a:ext uri="{FF2B5EF4-FFF2-40B4-BE49-F238E27FC236}">
                <a16:creationId xmlns:a16="http://schemas.microsoft.com/office/drawing/2014/main" id="{A8B88214-E18B-E558-AA5B-9CBE4EE12996}"/>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BB2F9882-C06E-4965-18C4-E587DCFDC62A}"/>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3328/22</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L40"/>
  <sheetViews>
    <sheetView tabSelected="1" zoomScale="115" zoomScaleNormal="115" zoomScaleSheetLayoutView="100" workbookViewId="0">
      <selection activeCell="G13" sqref="G13:G26"/>
    </sheetView>
  </sheetViews>
  <sheetFormatPr defaultRowHeight="12.75" x14ac:dyDescent="0.2"/>
  <cols>
    <col min="1" max="2" width="4.5703125" style="1" customWidth="1"/>
    <col min="3" max="3" width="52.28515625" style="2" customWidth="1"/>
    <col min="4" max="4" width="8.28515625" style="1" customWidth="1"/>
    <col min="5" max="5" width="8" style="1" customWidth="1"/>
    <col min="6" max="7" width="10.140625" style="13" customWidth="1"/>
    <col min="8" max="8" width="10.140625" style="11" customWidth="1"/>
    <col min="9" max="9" width="11.85546875" style="40" customWidth="1"/>
    <col min="10" max="10" width="11.5703125" style="2" customWidth="1"/>
    <col min="11" max="16" width="9.140625" style="2"/>
    <col min="17" max="17" width="10" style="2" bestFit="1" customWidth="1"/>
    <col min="18" max="16384" width="9.140625" style="2"/>
  </cols>
  <sheetData>
    <row r="1" spans="1:12" ht="58.5" customHeight="1" x14ac:dyDescent="0.2">
      <c r="I1" s="39"/>
    </row>
    <row r="2" spans="1:12" x14ac:dyDescent="0.2">
      <c r="A2" s="63" t="s">
        <v>19</v>
      </c>
      <c r="B2" s="63"/>
      <c r="C2" s="63"/>
      <c r="D2" s="63"/>
      <c r="E2" s="63"/>
      <c r="F2" s="63"/>
      <c r="G2" s="63"/>
      <c r="H2" s="63"/>
    </row>
    <row r="3" spans="1:12" x14ac:dyDescent="0.2">
      <c r="A3" s="63" t="str">
        <f>UPPER(Dados!B1&amp;"  -  "&amp;Dados!B4)</f>
        <v>PREGÃO ELETRÔNICO Nº 026/2023  -  ABERTURA DAS PROPOSTAS: 11/05/2023, ÀS 10:00HS</v>
      </c>
      <c r="B3" s="63"/>
      <c r="C3" s="63"/>
      <c r="D3" s="63"/>
      <c r="E3" s="63"/>
      <c r="F3" s="63"/>
      <c r="G3" s="63"/>
      <c r="H3" s="63"/>
    </row>
    <row r="4" spans="1:12" x14ac:dyDescent="0.2">
      <c r="A4" s="64" t="str">
        <f>Dados!B3</f>
        <v>EVENTUAL AQUISIÇÃO DE MATERIAIS PARA COBERTURA HOSPITALAR - SRP</v>
      </c>
      <c r="B4" s="64"/>
      <c r="C4" s="64"/>
      <c r="D4" s="64"/>
      <c r="E4" s="64"/>
      <c r="F4" s="64"/>
      <c r="G4" s="64"/>
      <c r="H4" s="64"/>
    </row>
    <row r="5" spans="1:12" x14ac:dyDescent="0.2">
      <c r="A5" s="63" t="str">
        <f>Dados!B2</f>
        <v>PROCESSO ADMINISTRATIVO N° 3328/2022 de 18/10/2022</v>
      </c>
      <c r="B5" s="63"/>
      <c r="C5" s="63"/>
      <c r="D5" s="63"/>
      <c r="E5" s="63"/>
      <c r="F5" s="63"/>
      <c r="G5" s="63"/>
      <c r="H5" s="63"/>
    </row>
    <row r="6" spans="1:12" x14ac:dyDescent="0.2">
      <c r="A6" s="52" t="str">
        <f>Dados!B7</f>
        <v>MENOR PREÇO POR LOTE</v>
      </c>
      <c r="B6" s="52"/>
      <c r="C6" s="52"/>
      <c r="D6" s="61" t="s">
        <v>29</v>
      </c>
      <c r="E6" s="61"/>
      <c r="F6" s="62">
        <f>Dados!B8</f>
        <v>413551.5</v>
      </c>
      <c r="G6" s="62"/>
      <c r="H6" s="52"/>
    </row>
    <row r="7" spans="1:12" ht="2.25" customHeight="1" x14ac:dyDescent="0.2">
      <c r="A7" s="6"/>
      <c r="B7" s="6"/>
      <c r="C7" s="6"/>
      <c r="D7" s="6"/>
      <c r="E7" s="6"/>
      <c r="F7" s="14"/>
      <c r="G7" s="14"/>
      <c r="H7" s="10"/>
    </row>
    <row r="8" spans="1:12" s="8" customFormat="1" ht="12" customHeight="1" x14ac:dyDescent="0.2">
      <c r="A8" s="15" t="s">
        <v>0</v>
      </c>
      <c r="B8" s="15"/>
      <c r="C8" s="65"/>
      <c r="D8" s="65"/>
      <c r="E8" s="65"/>
      <c r="F8" s="65"/>
      <c r="G8" s="65"/>
      <c r="H8" s="65"/>
      <c r="I8" s="41"/>
    </row>
    <row r="9" spans="1:12" s="8" customFormat="1" ht="12" customHeight="1" x14ac:dyDescent="0.2">
      <c r="A9" s="15" t="s">
        <v>1</v>
      </c>
      <c r="B9" s="15"/>
      <c r="C9" s="66"/>
      <c r="D9" s="66"/>
      <c r="E9" s="66"/>
      <c r="F9" s="66"/>
      <c r="G9" s="66"/>
      <c r="H9" s="66"/>
      <c r="I9" s="41"/>
    </row>
    <row r="10" spans="1:12" s="8" customFormat="1" ht="12" customHeight="1" x14ac:dyDescent="0.2">
      <c r="A10" s="15" t="s">
        <v>2</v>
      </c>
      <c r="B10" s="15"/>
      <c r="C10" s="36"/>
      <c r="D10" s="26" t="s">
        <v>8</v>
      </c>
      <c r="E10" s="71"/>
      <c r="F10" s="71"/>
      <c r="G10" s="71"/>
      <c r="H10" s="71"/>
      <c r="I10" s="41"/>
    </row>
    <row r="11" spans="1:12" ht="4.5" customHeight="1" x14ac:dyDescent="0.2">
      <c r="A11" s="3"/>
      <c r="B11" s="3"/>
      <c r="C11" s="28"/>
      <c r="D11" s="28"/>
      <c r="E11" s="28"/>
      <c r="F11" s="50"/>
      <c r="G11" s="29"/>
      <c r="H11" s="30"/>
    </row>
    <row r="12" spans="1:12" s="8" customFormat="1" ht="22.5" x14ac:dyDescent="0.2">
      <c r="A12" s="32" t="s">
        <v>51</v>
      </c>
      <c r="B12" s="32" t="s">
        <v>3</v>
      </c>
      <c r="C12" s="32" t="s">
        <v>4</v>
      </c>
      <c r="D12" s="32" t="s">
        <v>5</v>
      </c>
      <c r="E12" s="32" t="s">
        <v>6</v>
      </c>
      <c r="F12" s="46" t="s">
        <v>25</v>
      </c>
      <c r="G12" s="46" t="s">
        <v>26</v>
      </c>
      <c r="H12" s="32" t="s">
        <v>7</v>
      </c>
      <c r="I12" s="41"/>
    </row>
    <row r="13" spans="1:12" s="8" customFormat="1" ht="22.5" x14ac:dyDescent="0.2">
      <c r="A13" s="72">
        <v>1</v>
      </c>
      <c r="B13" s="33">
        <v>1</v>
      </c>
      <c r="C13" s="31" t="s">
        <v>52</v>
      </c>
      <c r="D13" s="34" t="s">
        <v>43</v>
      </c>
      <c r="E13" s="49">
        <v>50</v>
      </c>
      <c r="F13" s="51">
        <v>1637.05</v>
      </c>
      <c r="G13" s="59"/>
      <c r="H13" s="35" t="str">
        <f>IF(G13="","",IF(ISTEXT(G13),"NC",G13*E13))</f>
        <v/>
      </c>
      <c r="I13" s="41"/>
      <c r="L13" s="7"/>
    </row>
    <row r="14" spans="1:12" s="8" customFormat="1" ht="22.5" x14ac:dyDescent="0.2">
      <c r="A14" s="73"/>
      <c r="B14" s="33">
        <v>2</v>
      </c>
      <c r="C14" s="31" t="s">
        <v>53</v>
      </c>
      <c r="D14" s="34" t="s">
        <v>43</v>
      </c>
      <c r="E14" s="49">
        <v>50</v>
      </c>
      <c r="F14" s="51">
        <v>1616.6</v>
      </c>
      <c r="G14" s="59"/>
      <c r="H14" s="35" t="str">
        <f t="shared" ref="H14:H26" si="0">IF(G14="","",IF(ISTEXT(G14),"NC",G14*E14))</f>
        <v/>
      </c>
      <c r="I14" s="41"/>
      <c r="L14" s="7"/>
    </row>
    <row r="15" spans="1:12" s="8" customFormat="1" ht="11.25" x14ac:dyDescent="0.2">
      <c r="A15" s="33">
        <v>2</v>
      </c>
      <c r="B15" s="33">
        <v>1</v>
      </c>
      <c r="C15" s="31" t="s">
        <v>54</v>
      </c>
      <c r="D15" s="34" t="s">
        <v>43</v>
      </c>
      <c r="E15" s="49">
        <v>300</v>
      </c>
      <c r="F15" s="51">
        <v>35.25</v>
      </c>
      <c r="G15" s="59"/>
      <c r="H15" s="35" t="str">
        <f t="shared" si="0"/>
        <v/>
      </c>
      <c r="I15" s="41"/>
      <c r="L15" s="7"/>
    </row>
    <row r="16" spans="1:12" s="8" customFormat="1" ht="22.5" x14ac:dyDescent="0.2">
      <c r="A16" s="33">
        <v>3</v>
      </c>
      <c r="B16" s="33">
        <v>1</v>
      </c>
      <c r="C16" s="31" t="s">
        <v>55</v>
      </c>
      <c r="D16" s="34" t="s">
        <v>43</v>
      </c>
      <c r="E16" s="49">
        <v>300</v>
      </c>
      <c r="F16" s="51">
        <v>58.75</v>
      </c>
      <c r="G16" s="59"/>
      <c r="H16" s="35" t="str">
        <f t="shared" si="0"/>
        <v/>
      </c>
      <c r="I16" s="41"/>
      <c r="L16" s="7"/>
    </row>
    <row r="17" spans="1:12" s="8" customFormat="1" ht="11.25" x14ac:dyDescent="0.2">
      <c r="A17" s="33">
        <v>4</v>
      </c>
      <c r="B17" s="33">
        <v>1</v>
      </c>
      <c r="C17" s="31" t="s">
        <v>56</v>
      </c>
      <c r="D17" s="34" t="s">
        <v>43</v>
      </c>
      <c r="E17" s="49">
        <v>500</v>
      </c>
      <c r="F17" s="51">
        <v>103.34</v>
      </c>
      <c r="G17" s="59"/>
      <c r="H17" s="35" t="str">
        <f t="shared" si="0"/>
        <v/>
      </c>
      <c r="I17" s="41"/>
      <c r="L17" s="7"/>
    </row>
    <row r="18" spans="1:12" s="8" customFormat="1" ht="22.5" x14ac:dyDescent="0.2">
      <c r="A18" s="33">
        <v>5</v>
      </c>
      <c r="B18" s="33">
        <v>1</v>
      </c>
      <c r="C18" s="31" t="s">
        <v>57</v>
      </c>
      <c r="D18" s="34" t="s">
        <v>43</v>
      </c>
      <c r="E18" s="49">
        <v>400</v>
      </c>
      <c r="F18" s="51">
        <v>68</v>
      </c>
      <c r="G18" s="59"/>
      <c r="H18" s="35" t="str">
        <f t="shared" si="0"/>
        <v/>
      </c>
      <c r="I18" s="41"/>
      <c r="L18" s="7"/>
    </row>
    <row r="19" spans="1:12" s="8" customFormat="1" ht="22.5" x14ac:dyDescent="0.2">
      <c r="A19" s="33">
        <v>6</v>
      </c>
      <c r="B19" s="33">
        <v>1</v>
      </c>
      <c r="C19" s="31" t="s">
        <v>58</v>
      </c>
      <c r="D19" s="34" t="s">
        <v>43</v>
      </c>
      <c r="E19" s="49">
        <v>300</v>
      </c>
      <c r="F19" s="51">
        <v>82.9</v>
      </c>
      <c r="G19" s="59"/>
      <c r="H19" s="35" t="str">
        <f t="shared" si="0"/>
        <v/>
      </c>
      <c r="I19" s="41"/>
      <c r="L19" s="7"/>
    </row>
    <row r="20" spans="1:12" s="8" customFormat="1" ht="22.5" x14ac:dyDescent="0.2">
      <c r="A20" s="33">
        <v>7</v>
      </c>
      <c r="B20" s="33">
        <v>1</v>
      </c>
      <c r="C20" s="31" t="s">
        <v>59</v>
      </c>
      <c r="D20" s="34" t="s">
        <v>43</v>
      </c>
      <c r="E20" s="49">
        <v>300</v>
      </c>
      <c r="F20" s="51">
        <v>64.349999999999994</v>
      </c>
      <c r="G20" s="59"/>
      <c r="H20" s="35" t="str">
        <f t="shared" si="0"/>
        <v/>
      </c>
      <c r="I20" s="41"/>
      <c r="L20" s="7"/>
    </row>
    <row r="21" spans="1:12" s="8" customFormat="1" ht="33.75" x14ac:dyDescent="0.2">
      <c r="A21" s="33">
        <v>8</v>
      </c>
      <c r="B21" s="33">
        <v>1</v>
      </c>
      <c r="C21" s="31" t="s">
        <v>60</v>
      </c>
      <c r="D21" s="34" t="s">
        <v>43</v>
      </c>
      <c r="E21" s="49">
        <v>200</v>
      </c>
      <c r="F21" s="51">
        <v>74.78</v>
      </c>
      <c r="G21" s="59"/>
      <c r="H21" s="35" t="str">
        <f t="shared" si="0"/>
        <v/>
      </c>
      <c r="I21" s="41"/>
      <c r="L21" s="7"/>
    </row>
    <row r="22" spans="1:12" s="8" customFormat="1" ht="11.25" x14ac:dyDescent="0.2">
      <c r="A22" s="33">
        <v>9</v>
      </c>
      <c r="B22" s="33">
        <v>1</v>
      </c>
      <c r="C22" s="31" t="s">
        <v>61</v>
      </c>
      <c r="D22" s="34" t="s">
        <v>43</v>
      </c>
      <c r="E22" s="49">
        <v>400</v>
      </c>
      <c r="F22" s="51">
        <v>139.07</v>
      </c>
      <c r="G22" s="59"/>
      <c r="H22" s="35" t="str">
        <f t="shared" si="0"/>
        <v/>
      </c>
      <c r="I22" s="41"/>
      <c r="L22" s="7"/>
    </row>
    <row r="23" spans="1:12" s="8" customFormat="1" ht="202.5" x14ac:dyDescent="0.2">
      <c r="A23" s="33">
        <v>10</v>
      </c>
      <c r="B23" s="33">
        <v>1</v>
      </c>
      <c r="C23" s="31" t="s">
        <v>62</v>
      </c>
      <c r="D23" s="34" t="s">
        <v>44</v>
      </c>
      <c r="E23" s="49">
        <v>100</v>
      </c>
      <c r="F23" s="51">
        <v>51.9</v>
      </c>
      <c r="G23" s="59"/>
      <c r="H23" s="35" t="str">
        <f t="shared" si="0"/>
        <v/>
      </c>
      <c r="I23" s="41"/>
      <c r="L23" s="7"/>
    </row>
    <row r="24" spans="1:12" s="8" customFormat="1" ht="146.25" x14ac:dyDescent="0.2">
      <c r="A24" s="33">
        <v>11</v>
      </c>
      <c r="B24" s="33">
        <v>1</v>
      </c>
      <c r="C24" s="31" t="s">
        <v>63</v>
      </c>
      <c r="D24" s="34" t="s">
        <v>43</v>
      </c>
      <c r="E24" s="49">
        <v>500</v>
      </c>
      <c r="F24" s="51">
        <v>16.239999999999998</v>
      </c>
      <c r="G24" s="59"/>
      <c r="H24" s="35" t="str">
        <f t="shared" si="0"/>
        <v/>
      </c>
      <c r="I24" s="41"/>
      <c r="L24" s="7"/>
    </row>
    <row r="25" spans="1:12" s="8" customFormat="1" ht="11.25" x14ac:dyDescent="0.2">
      <c r="A25" s="33">
        <v>12</v>
      </c>
      <c r="B25" s="33">
        <v>1</v>
      </c>
      <c r="C25" s="31" t="s">
        <v>64</v>
      </c>
      <c r="D25" s="34" t="s">
        <v>43</v>
      </c>
      <c r="E25" s="49">
        <v>200</v>
      </c>
      <c r="F25" s="51">
        <v>5.21</v>
      </c>
      <c r="G25" s="59"/>
      <c r="H25" s="35" t="str">
        <f t="shared" si="0"/>
        <v/>
      </c>
      <c r="I25" s="41"/>
      <c r="L25" s="7"/>
    </row>
    <row r="26" spans="1:12" s="8" customFormat="1" ht="11.25" x14ac:dyDescent="0.2">
      <c r="A26" s="33">
        <v>13</v>
      </c>
      <c r="B26" s="33">
        <v>1</v>
      </c>
      <c r="C26" s="31" t="s">
        <v>65</v>
      </c>
      <c r="D26" s="34" t="s">
        <v>43</v>
      </c>
      <c r="E26" s="49">
        <v>200</v>
      </c>
      <c r="F26" s="51">
        <v>73.44</v>
      </c>
      <c r="G26" s="59"/>
      <c r="H26" s="35" t="str">
        <f t="shared" si="0"/>
        <v/>
      </c>
      <c r="I26" s="41"/>
      <c r="L26" s="7"/>
    </row>
    <row r="27" spans="1:12" s="27" customFormat="1" ht="9" x14ac:dyDescent="0.2">
      <c r="A27" s="37"/>
      <c r="B27" s="37"/>
      <c r="F27" s="47"/>
      <c r="G27" s="67" t="s">
        <v>27</v>
      </c>
      <c r="H27" s="68"/>
      <c r="I27" s="42"/>
    </row>
    <row r="28" spans="1:12" ht="14.25" customHeight="1" x14ac:dyDescent="0.2">
      <c r="G28" s="69" t="str">
        <f>IF(SUM(H13:H26)=0,"",SUM(H13:H26))</f>
        <v/>
      </c>
      <c r="H28" s="70"/>
      <c r="I28" s="43"/>
    </row>
    <row r="29" spans="1:12" s="38" customFormat="1" ht="23.25" customHeight="1" x14ac:dyDescent="0.2">
      <c r="A29" s="60" t="str">
        <f>" - "&amp;Dados!B23</f>
        <v xml:space="preserve"> - O objeto do presente termo de referência será recebido em remessa única com prazo não superior a 30 (trinta) dias úteis, após recebimento de cada nota de empenho.</v>
      </c>
      <c r="B29" s="60"/>
      <c r="C29" s="60"/>
      <c r="D29" s="60"/>
      <c r="E29" s="60"/>
      <c r="F29" s="60"/>
      <c r="G29" s="60"/>
      <c r="H29" s="60"/>
      <c r="I29" s="44"/>
    </row>
    <row r="30" spans="1:12" s="38" customFormat="1" ht="32.25" customHeight="1" x14ac:dyDescent="0.2">
      <c r="A30" s="60" t="str">
        <f>" - "&amp;Dados!B24</f>
        <v xml:space="preserve"> - A administração rejeitará, no todo ou em parte, a prestação de serviços executada em desacordo com os termos do Edital e seus anexos. Os itens deverão ser entregues no endereço Hospital Municipal, Centro, Sumidouro - RJ no horário das 09:00 às 12:00 horas e de 13:00 às 16:00 horas, nos dias úteis, de segunda a sexta-feira. Sendo o frete, carga e descarga por conta do fornecedor até o local indicado.</v>
      </c>
      <c r="B30" s="60"/>
      <c r="C30" s="60"/>
      <c r="D30" s="60"/>
      <c r="E30" s="60"/>
      <c r="F30" s="60"/>
      <c r="G30" s="60"/>
      <c r="H30" s="60"/>
      <c r="I30" s="44"/>
    </row>
    <row r="31" spans="1:12" s="38" customFormat="1" ht="9" x14ac:dyDescent="0.2">
      <c r="A31" s="60" t="str">
        <f>" - "&amp;Dados!B25</f>
        <v xml:space="preserve"> - O pagamento do objeto de que trata o PREGÃO ELETRÔNICO 026/2023, será efetuado pela Tesouraria da Secretaria Municipal de Saúde de Sumidouro.</v>
      </c>
      <c r="B31" s="60"/>
      <c r="C31" s="60"/>
      <c r="D31" s="60"/>
      <c r="E31" s="60"/>
      <c r="F31" s="60"/>
      <c r="G31" s="60"/>
      <c r="H31" s="60"/>
      <c r="I31" s="44"/>
    </row>
    <row r="32" spans="1:12" s="27" customFormat="1" ht="9" x14ac:dyDescent="0.2">
      <c r="A32" s="60" t="str">
        <f>" - "&amp;Dados!B26</f>
        <v xml:space="preserve"> - Proposta válida por 60 (sessenta) dias</v>
      </c>
      <c r="B32" s="60"/>
      <c r="C32" s="60"/>
      <c r="D32" s="60"/>
      <c r="E32" s="60"/>
      <c r="F32" s="60"/>
      <c r="G32" s="60"/>
      <c r="H32" s="60"/>
      <c r="I32" s="42"/>
    </row>
    <row r="33" spans="1:9" ht="21" customHeight="1" x14ac:dyDescent="0.2">
      <c r="A33" s="60" t="str">
        <f>" - "&amp;Dados!B28</f>
        <v xml:space="preserve"> - A Licitante poderá apresentar prospecto, ficha técnica ou outros documentos com informações que permitam a melhor identificação e qualificação do(s) item(ns) licitado(s);</v>
      </c>
      <c r="B33" s="60"/>
      <c r="C33" s="60"/>
      <c r="D33" s="60"/>
      <c r="E33" s="60"/>
      <c r="F33" s="60"/>
      <c r="G33" s="60"/>
      <c r="H33" s="60"/>
      <c r="I33" s="45"/>
    </row>
    <row r="34" spans="1:9" x14ac:dyDescent="0.2">
      <c r="A34" s="60" t="str">
        <f>" - "&amp;Dados!B29</f>
        <v xml:space="preserve"> - A proposta de preços ajustada ao lance final deverá conter o valor numérico dos preços unitários e totais, não podendo exceder o valor do lance final;</v>
      </c>
      <c r="B34" s="60"/>
      <c r="C34" s="60"/>
      <c r="D34" s="60"/>
      <c r="E34" s="60"/>
      <c r="F34" s="60"/>
      <c r="G34" s="60"/>
      <c r="H34" s="60"/>
      <c r="I34" s="45"/>
    </row>
    <row r="35" spans="1:9" ht="21.75" customHeight="1" x14ac:dyDescent="0.2">
      <c r="A35" s="60"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35" s="60"/>
      <c r="C35" s="60"/>
      <c r="D35" s="60"/>
      <c r="E35" s="60"/>
      <c r="F35" s="60"/>
      <c r="G35" s="60"/>
      <c r="H35" s="60"/>
      <c r="I35" s="45"/>
    </row>
    <row r="36" spans="1:9" ht="21.75" customHeight="1" x14ac:dyDescent="0.2">
      <c r="A36" s="60"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36" s="60"/>
      <c r="C36" s="60"/>
      <c r="D36" s="60"/>
      <c r="E36" s="60"/>
      <c r="F36" s="60"/>
      <c r="G36" s="60"/>
      <c r="H36" s="60"/>
      <c r="I36" s="45"/>
    </row>
    <row r="37" spans="1:9" ht="21.75" customHeight="1" x14ac:dyDescent="0.2">
      <c r="A37" s="60"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37" s="60"/>
      <c r="C37" s="60"/>
      <c r="D37" s="60"/>
      <c r="E37" s="60"/>
      <c r="F37" s="60"/>
      <c r="G37" s="60"/>
      <c r="H37" s="60"/>
      <c r="I37" s="45"/>
    </row>
    <row r="38" spans="1:9" ht="21.75" customHeight="1" x14ac:dyDescent="0.2">
      <c r="A38" s="60" t="str">
        <f>" - "&amp;Dados!B33</f>
        <v xml:space="preserve"> - Declaramos que até a presente data inexistem fatos impeditivos a participação desta empresa ao presente certame licitatório, ciente da obrigatoriedade de declarar ocorrências posteriores;</v>
      </c>
      <c r="B38" s="60"/>
      <c r="C38" s="60"/>
      <c r="D38" s="60"/>
      <c r="E38" s="60"/>
      <c r="F38" s="60"/>
      <c r="G38" s="60"/>
      <c r="H38" s="60"/>
      <c r="I38" s="45"/>
    </row>
    <row r="39" spans="1:9" ht="30" customHeight="1" x14ac:dyDescent="0.2">
      <c r="A39" s="60"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39" s="60"/>
      <c r="C39" s="60"/>
      <c r="D39" s="60"/>
      <c r="E39" s="60"/>
      <c r="F39" s="60"/>
      <c r="G39" s="60"/>
      <c r="H39" s="60"/>
    </row>
    <row r="40" spans="1:9" ht="25.5" customHeight="1" x14ac:dyDescent="0.2">
      <c r="A40" s="60"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40" s="60"/>
      <c r="C40" s="60"/>
      <c r="D40" s="60"/>
      <c r="E40" s="60"/>
      <c r="F40" s="60"/>
      <c r="G40" s="60"/>
      <c r="H40" s="60"/>
    </row>
  </sheetData>
  <autoFilter ref="A11:H40" xr:uid="{00000000-0009-0000-0000-000000000000}"/>
  <mergeCells count="24">
    <mergeCell ref="A29:H29"/>
    <mergeCell ref="A30:H30"/>
    <mergeCell ref="A31:H31"/>
    <mergeCell ref="C8:H8"/>
    <mergeCell ref="A32:H32"/>
    <mergeCell ref="C9:H9"/>
    <mergeCell ref="G27:H27"/>
    <mergeCell ref="G28:H28"/>
    <mergeCell ref="E10:H10"/>
    <mergeCell ref="A13:A14"/>
    <mergeCell ref="D6:E6"/>
    <mergeCell ref="F6:G6"/>
    <mergeCell ref="A2:H2"/>
    <mergeCell ref="A3:H3"/>
    <mergeCell ref="A4:H4"/>
    <mergeCell ref="A5:H5"/>
    <mergeCell ref="A39:H39"/>
    <mergeCell ref="A40:H40"/>
    <mergeCell ref="A33:H33"/>
    <mergeCell ref="A34:H34"/>
    <mergeCell ref="A35:H35"/>
    <mergeCell ref="A36:H36"/>
    <mergeCell ref="A37:H37"/>
    <mergeCell ref="A38:H38"/>
  </mergeCells>
  <phoneticPr fontId="0" type="noConversion"/>
  <conditionalFormatting sqref="C10">
    <cfRule type="cellIs" dxfId="11" priority="8" stopIfTrue="1" operator="equal">
      <formula>$H$1</formula>
    </cfRule>
  </conditionalFormatting>
  <conditionalFormatting sqref="C13:C26">
    <cfRule type="expression" dxfId="10" priority="10" stopIfTrue="1">
      <formula>IF(#REF!=1,IF(#REF!=0,1,0),0)</formula>
    </cfRule>
  </conditionalFormatting>
  <conditionalFormatting sqref="C8:H9">
    <cfRule type="cellIs" dxfId="9" priority="9" stopIfTrue="1" operator="equal">
      <formula>$K$1</formula>
    </cfRule>
  </conditionalFormatting>
  <conditionalFormatting sqref="E13:E26">
    <cfRule type="expression" priority="12" stopIfTrue="1">
      <formula>$A13</formula>
    </cfRule>
  </conditionalFormatting>
  <conditionalFormatting sqref="E10:H10">
    <cfRule type="cellIs" dxfId="8" priority="24" stopIfTrue="1" operator="equal">
      <formula>$F$1</formula>
    </cfRule>
  </conditionalFormatting>
  <conditionalFormatting sqref="G13:G26">
    <cfRule type="cellIs" dxfId="7" priority="11" stopIfTrue="1" operator="equal">
      <formula>""</formula>
    </cfRule>
  </conditionalFormatting>
  <conditionalFormatting sqref="G27">
    <cfRule type="expression" dxfId="6" priority="1" stopIfTrue="1">
      <formula>IF($K27="Empate",IF(I27=1,TRUE(),FALSE()),FALSE())</formula>
    </cfRule>
    <cfRule type="expression" dxfId="5" priority="2" stopIfTrue="1">
      <formula>IF(I27="&gt;",FALSE(),IF(I27&gt;0,TRUE(),FALSE()))</formula>
    </cfRule>
    <cfRule type="expression" dxfId="4" priority="3" stopIfTrue="1">
      <formula>IF(I27="&gt;",TRUE(),FALSE())</formula>
    </cfRule>
  </conditionalFormatting>
  <conditionalFormatting sqref="G28">
    <cfRule type="expression" dxfId="3" priority="4" stopIfTrue="1">
      <formula>IF($K27="OK",IF(I27=1,TRUE(),FALSE()),FALSE())</formula>
    </cfRule>
    <cfRule type="expression" dxfId="2" priority="5" stopIfTrue="1">
      <formula>IF($K27="Empate",IF(I27=1,TRUE(),FALSE()),FALSE())</formula>
    </cfRule>
    <cfRule type="expression" dxfId="1" priority="6" stopIfTrue="1">
      <formula>IF($K27="Empate",IF(I27=2,TRUE(),FALSE()),FALSE())</formula>
    </cfRule>
  </conditionalFormatting>
  <conditionalFormatting sqref="H13:H26">
    <cfRule type="expression" dxfId="0" priority="25" stopIfTrue="1">
      <formula>IF(ISTEXT(G13),FALSE(),IF(G13&gt;F13,TRUE(),FALSE()))</formula>
    </cfRule>
  </conditionalFormatting>
  <printOptions horizontalCentered="1"/>
  <pageMargins left="0.51181102362204722" right="0.31496062992125984" top="0.39370078740157483" bottom="1.0236220472440944" header="0.51181102362204722" footer="0.55118110236220474"/>
  <pageSetup paperSize="9" scale="88" fitToHeight="20" orientation="portrait"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4" sqref="B4"/>
    </sheetView>
  </sheetViews>
  <sheetFormatPr defaultRowHeight="12.75" x14ac:dyDescent="0.2"/>
  <cols>
    <col min="1" max="1" width="15" customWidth="1"/>
    <col min="2" max="2" width="51.85546875" customWidth="1"/>
    <col min="3" max="5" width="31.140625" customWidth="1"/>
    <col min="6" max="8" width="14" customWidth="1"/>
    <col min="9" max="9" width="19.28515625" customWidth="1"/>
    <col min="10" max="13" width="14.5703125" customWidth="1"/>
    <col min="14" max="15" width="9.28515625" customWidth="1"/>
  </cols>
  <sheetData>
    <row r="1" spans="1:7" x14ac:dyDescent="0.2">
      <c r="A1" s="16" t="s">
        <v>9</v>
      </c>
      <c r="B1" s="5" t="s">
        <v>48</v>
      </c>
      <c r="E1" s="4"/>
      <c r="F1" s="4"/>
      <c r="G1" s="4"/>
    </row>
    <row r="2" spans="1:7" x14ac:dyDescent="0.2">
      <c r="A2" s="16" t="s">
        <v>10</v>
      </c>
      <c r="B2" s="5" t="s">
        <v>49</v>
      </c>
      <c r="E2" s="4"/>
      <c r="F2" s="4"/>
      <c r="G2" s="4"/>
    </row>
    <row r="3" spans="1:7" x14ac:dyDescent="0.2">
      <c r="A3" s="16" t="s">
        <v>11</v>
      </c>
      <c r="B3" s="5" t="s">
        <v>50</v>
      </c>
      <c r="C3" s="5"/>
      <c r="E3" s="55"/>
      <c r="F3" s="4"/>
      <c r="G3" s="4"/>
    </row>
    <row r="4" spans="1:7" x14ac:dyDescent="0.2">
      <c r="A4" s="16" t="s">
        <v>12</v>
      </c>
      <c r="B4" s="74" t="s">
        <v>71</v>
      </c>
      <c r="C4" s="5"/>
      <c r="E4" s="55"/>
      <c r="F4" s="4"/>
      <c r="G4" s="4"/>
    </row>
    <row r="5" spans="1:7" x14ac:dyDescent="0.2">
      <c r="A5" s="16" t="s">
        <v>13</v>
      </c>
      <c r="B5" s="5" t="s">
        <v>45</v>
      </c>
      <c r="C5" s="5"/>
      <c r="E5" s="55"/>
      <c r="F5" s="4"/>
      <c r="G5" s="4"/>
    </row>
    <row r="6" spans="1:7" x14ac:dyDescent="0.2">
      <c r="A6" s="16" t="s">
        <v>30</v>
      </c>
      <c r="B6" s="12" t="s">
        <v>46</v>
      </c>
      <c r="C6" s="5"/>
      <c r="E6" s="55"/>
      <c r="F6" s="4"/>
      <c r="G6" s="4"/>
    </row>
    <row r="7" spans="1:7" x14ac:dyDescent="0.2">
      <c r="A7" s="16" t="s">
        <v>14</v>
      </c>
      <c r="B7" s="5" t="s">
        <v>70</v>
      </c>
      <c r="C7" s="5"/>
      <c r="E7" s="55"/>
      <c r="F7" s="4"/>
      <c r="G7" s="4"/>
    </row>
    <row r="8" spans="1:7" x14ac:dyDescent="0.2">
      <c r="A8" s="25" t="s">
        <v>23</v>
      </c>
      <c r="B8" s="48">
        <v>413551.5</v>
      </c>
      <c r="C8" s="5"/>
      <c r="E8" s="55"/>
      <c r="F8" s="4"/>
      <c r="G8" s="4"/>
    </row>
    <row r="9" spans="1:7" x14ac:dyDescent="0.2">
      <c r="A9" s="17" t="s">
        <v>0</v>
      </c>
      <c r="E9" s="4"/>
      <c r="F9" s="4"/>
      <c r="G9" s="4"/>
    </row>
    <row r="10" spans="1:7" x14ac:dyDescent="0.2">
      <c r="A10" s="18" t="s">
        <v>2</v>
      </c>
      <c r="E10" s="4"/>
      <c r="F10" s="4"/>
      <c r="G10" s="4"/>
    </row>
    <row r="11" spans="1:7" x14ac:dyDescent="0.2">
      <c r="A11" s="19" t="s">
        <v>8</v>
      </c>
      <c r="E11" s="4"/>
      <c r="F11" s="4"/>
      <c r="G11" s="4"/>
    </row>
    <row r="12" spans="1:7" x14ac:dyDescent="0.2">
      <c r="A12" s="18" t="s">
        <v>20</v>
      </c>
      <c r="E12" s="4"/>
      <c r="F12" s="4"/>
      <c r="G12" s="4"/>
    </row>
    <row r="13" spans="1:7" x14ac:dyDescent="0.2">
      <c r="A13" s="18" t="s">
        <v>24</v>
      </c>
      <c r="E13" s="4"/>
      <c r="F13" s="4"/>
      <c r="G13" s="4"/>
    </row>
    <row r="14" spans="1:7" x14ac:dyDescent="0.2">
      <c r="A14" s="57" t="s">
        <v>32</v>
      </c>
      <c r="E14" s="4"/>
      <c r="F14" s="4"/>
      <c r="G14" s="4"/>
    </row>
    <row r="15" spans="1:7" x14ac:dyDescent="0.2">
      <c r="A15" s="57" t="s">
        <v>33</v>
      </c>
      <c r="E15" s="4"/>
      <c r="F15" s="4"/>
      <c r="G15" s="4"/>
    </row>
    <row r="16" spans="1:7" x14ac:dyDescent="0.2">
      <c r="A16" s="57" t="s">
        <v>34</v>
      </c>
      <c r="B16" s="24"/>
      <c r="E16" s="24"/>
      <c r="F16" s="4"/>
      <c r="G16" s="4"/>
    </row>
    <row r="17" spans="1:256" s="23" customFormat="1" x14ac:dyDescent="0.2">
      <c r="A17" s="22" t="s">
        <v>21</v>
      </c>
      <c r="B17" s="58" t="s">
        <v>66</v>
      </c>
      <c r="C17" s="24"/>
      <c r="D17" s="24"/>
      <c r="E17" s="56"/>
      <c r="F17" s="24"/>
      <c r="G17" s="24"/>
      <c r="H17" s="24"/>
      <c r="I17" s="24"/>
      <c r="J17" s="24"/>
      <c r="K17" s="24"/>
      <c r="L17" s="24"/>
      <c r="M17" s="24"/>
    </row>
    <row r="18" spans="1:256" s="23" customFormat="1" x14ac:dyDescent="0.2">
      <c r="A18" s="22" t="s">
        <v>22</v>
      </c>
      <c r="B18" s="56"/>
      <c r="C18" s="12"/>
      <c r="D18" s="12"/>
      <c r="E18" s="12"/>
      <c r="F18" s="12"/>
      <c r="G18" s="12"/>
      <c r="H18" s="24"/>
      <c r="I18" s="24"/>
      <c r="J18" s="24"/>
      <c r="K18" s="24"/>
      <c r="L18" s="24"/>
      <c r="M18" s="24"/>
      <c r="IV18" s="24"/>
    </row>
    <row r="19" spans="1:256" x14ac:dyDescent="0.2">
      <c r="B19" s="24"/>
      <c r="E19" s="4"/>
      <c r="F19" s="24"/>
      <c r="G19" s="24"/>
    </row>
    <row r="20" spans="1:256" x14ac:dyDescent="0.2">
      <c r="B20" s="24"/>
      <c r="E20" s="53"/>
      <c r="F20" s="24"/>
      <c r="G20" s="24"/>
    </row>
    <row r="21" spans="1:256" x14ac:dyDescent="0.2">
      <c r="E21" s="53"/>
      <c r="F21" s="53"/>
      <c r="G21" s="53"/>
    </row>
    <row r="22" spans="1:256" x14ac:dyDescent="0.2">
      <c r="E22" s="53"/>
      <c r="F22" s="53"/>
      <c r="G22" s="53"/>
    </row>
    <row r="23" spans="1:256" ht="38.25" x14ac:dyDescent="0.2">
      <c r="A23" s="20" t="s">
        <v>15</v>
      </c>
      <c r="B23" s="21" t="s">
        <v>67</v>
      </c>
      <c r="E23" s="4"/>
      <c r="F23" s="4"/>
      <c r="G23" s="53"/>
    </row>
    <row r="24" spans="1:256" ht="102" x14ac:dyDescent="0.2">
      <c r="A24" s="20" t="s">
        <v>16</v>
      </c>
      <c r="B24" s="21" t="s">
        <v>68</v>
      </c>
      <c r="E24" s="4"/>
      <c r="F24" s="4"/>
      <c r="G24" s="53"/>
    </row>
    <row r="25" spans="1:256" ht="38.25" x14ac:dyDescent="0.2">
      <c r="A25" s="20" t="s">
        <v>17</v>
      </c>
      <c r="B25" s="12" t="s">
        <v>69</v>
      </c>
      <c r="C25" s="9"/>
      <c r="E25" s="4"/>
      <c r="F25" s="4"/>
      <c r="G25" s="53"/>
    </row>
    <row r="26" spans="1:256" ht="25.5" x14ac:dyDescent="0.2">
      <c r="A26" s="20" t="s">
        <v>18</v>
      </c>
      <c r="B26" s="21" t="s">
        <v>28</v>
      </c>
      <c r="E26" s="4"/>
      <c r="F26" s="4"/>
      <c r="G26" s="53"/>
    </row>
    <row r="27" spans="1:256" x14ac:dyDescent="0.2">
      <c r="A27" s="20" t="s">
        <v>31</v>
      </c>
      <c r="B27" s="54" t="s">
        <v>47</v>
      </c>
      <c r="G27" s="53"/>
    </row>
    <row r="28" spans="1:256" ht="38.25" x14ac:dyDescent="0.2">
      <c r="B28" s="21" t="s">
        <v>35</v>
      </c>
    </row>
    <row r="29" spans="1:256" ht="38.25" x14ac:dyDescent="0.2">
      <c r="B29" s="21" t="s">
        <v>36</v>
      </c>
    </row>
    <row r="30" spans="1:256" ht="63.75" x14ac:dyDescent="0.2">
      <c r="B30" s="21" t="s">
        <v>37</v>
      </c>
    </row>
    <row r="31" spans="1:256" ht="63.75" x14ac:dyDescent="0.2">
      <c r="B31" s="21" t="s">
        <v>38</v>
      </c>
    </row>
    <row r="32" spans="1:256" ht="63.75" x14ac:dyDescent="0.2">
      <c r="B32" s="21" t="s">
        <v>39</v>
      </c>
    </row>
    <row r="33" spans="2:2" ht="51" x14ac:dyDescent="0.2">
      <c r="B33" s="21" t="s">
        <v>40</v>
      </c>
    </row>
    <row r="34" spans="2:2" ht="76.5" x14ac:dyDescent="0.2">
      <c r="B34" s="21" t="s">
        <v>41</v>
      </c>
    </row>
    <row r="35" spans="2:2" ht="63.75" x14ac:dyDescent="0.2">
      <c r="B35" s="21" t="s">
        <v>42</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Quadro de Preços</vt:lpstr>
      <vt:lpstr>Dados</vt:lpstr>
      <vt:lpstr>Dados!_GoBack</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2023-04-18T18:01:09Z</cp:lastPrinted>
  <dcterms:created xsi:type="dcterms:W3CDTF">2006-04-18T17:38:46Z</dcterms:created>
  <dcterms:modified xsi:type="dcterms:W3CDTF">2023-04-18T18:01:25Z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