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1-22 - Eventual Aquisição de Medicamentos Alto Custo - SMS\"/>
    </mc:Choice>
  </mc:AlternateContent>
  <xr:revisionPtr revIDLastSave="0" documentId="13_ncr:1_{CC09335B-494D-4707-9C75-660A7474553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Preços'!$A$11:$G$72</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 l="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14" i="1"/>
  <c r="G15" i="1"/>
  <c r="G52" i="1"/>
  <c r="G53" i="1"/>
  <c r="G54" i="1"/>
  <c r="G55" i="1"/>
  <c r="G56" i="1"/>
  <c r="G57" i="1"/>
  <c r="G58" i="1"/>
  <c r="A66" i="1" l="1"/>
  <c r="A67" i="1"/>
  <c r="A68" i="1"/>
  <c r="A69" i="1"/>
  <c r="A70" i="1"/>
  <c r="A71" i="1"/>
  <c r="A72" i="1"/>
  <c r="A65" i="1"/>
  <c r="E6" i="1"/>
  <c r="G13" i="1"/>
  <c r="A4" i="1"/>
  <c r="A63" i="1"/>
  <c r="A64" i="1"/>
  <c r="A62" i="1"/>
  <c r="A61" i="1"/>
  <c r="A6" i="1"/>
  <c r="A5" i="1"/>
  <c r="A3" i="1"/>
  <c r="F60" i="1" l="1"/>
</calcChain>
</file>

<file path=xl/sharedStrings.xml><?xml version="1.0" encoding="utf-8"?>
<sst xmlns="http://schemas.openxmlformats.org/spreadsheetml/2006/main" count="150" uniqueCount="105">
  <si>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</si>
  <si>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</si>
  <si>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</si>
  <si>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</si>
  <si>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</si>
  <si>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</si>
  <si>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</si>
  <si>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</si>
  <si>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</si>
  <si>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</si>
  <si>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</si>
  <si>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</si>
  <si>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</si>
  <si>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</si>
  <si>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</si>
  <si>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</si>
  <si>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</si>
  <si>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</si>
  <si>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</si>
  <si>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</si>
  <si>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</si>
  <si>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</si>
  <si>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</si>
  <si>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</si>
  <si>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</si>
  <si>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</si>
  <si>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</si>
  <si>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</si>
  <si>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</si>
  <si>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</si>
  <si>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</si>
  <si>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</si>
  <si>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</si>
  <si>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</si>
  <si>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</si>
  <si>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</si>
  <si>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</si>
  <si>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</si>
  <si>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</si>
  <si>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</si>
  <si>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</si>
  <si>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</si>
  <si>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</si>
  <si>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</si>
  <si>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</si>
  <si>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</si>
  <si>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</si>
  <si>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</si>
  <si>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COMP</t>
  </si>
  <si>
    <t>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t>
  </si>
  <si>
    <t>ACIDO VALPRÓICO+ VALPROATO DE SÓDIO CR 500MG, comprimido</t>
  </si>
  <si>
    <t>ALFAEPOETINA 4000UI, frasco-ampola</t>
  </si>
  <si>
    <t>ARIPIPRAZOL 10mg, comprimido</t>
  </si>
  <si>
    <t>ARIPIPRAZOL 1mg/ml, suspenção oral 150ml</t>
  </si>
  <si>
    <t>BETAISTINA 24MG, comprimido</t>
  </si>
  <si>
    <t>BISOPROLOL 2,5mg, comprimido</t>
  </si>
  <si>
    <t>BISOPROLOL 5mg, comprimido</t>
  </si>
  <si>
    <t>CICLOBENZAPRINA 5MG, comprimido</t>
  </si>
  <si>
    <t xml:space="preserve">CIPROFIBRATO 100 mg, comprimido </t>
  </si>
  <si>
    <t xml:space="preserve">CODEINA, FOSFATO 30 mg +PARACETAMOL 500 mg, comprimido </t>
  </si>
  <si>
    <t>COLÁGENO TIPO II 40mg, cápsula</t>
  </si>
  <si>
    <t>DESVENLAFAXINA 50MG, comprimido</t>
  </si>
  <si>
    <t xml:space="preserve">DILTIAZEM,CLORIDRATO 60 mg, comprimido </t>
  </si>
  <si>
    <t>DIVALPROATO DE SÓDIO 250MG, comprimido (Liberação Prolongada)</t>
  </si>
  <si>
    <t>DIVALPROATO DE SODIO 500MG, comprimido (Liberação Prolongada)</t>
  </si>
  <si>
    <t>DOMPERIDONA 10MG, comprimido</t>
  </si>
  <si>
    <t>DONEPEZILA 5mg comprimido</t>
  </si>
  <si>
    <t>DULOXETINA 30mg, comprimido</t>
  </si>
  <si>
    <t>FORMOTEROL + BUDESONIDA 12/400mcg, capsula</t>
  </si>
  <si>
    <t>GABAPENTINA 300MG, comprimido</t>
  </si>
  <si>
    <t>GLICOSAMINA 1,5G, sachê</t>
  </si>
  <si>
    <t>Envelopes</t>
  </si>
  <si>
    <t>GLIMEPIRIDA 2 mg comprimido</t>
  </si>
  <si>
    <t>HARPAGOPHYTUM PROCUMBENS 400MG, comprimido</t>
  </si>
  <si>
    <t>INDAPAMIDA 1, 5 mg , comprimido</t>
  </si>
  <si>
    <t>INSULINA ASPÁRTICA 100UI/ML (caneta descartável) - 3ml</t>
  </si>
  <si>
    <t>INSULINA DETEMIR 100UI/ML (caneta descartável) - 3ml</t>
  </si>
  <si>
    <t>INSULINA GLARGINA 100UI/ML (caneta descartável) - 3ml</t>
  </si>
  <si>
    <t>INSULINA GLULISINA 100UI/ML (caneta descartável) - 3ml</t>
  </si>
  <si>
    <t>INSULINA LISPRO 100UI/ML (caneta descartável) - 3ml</t>
  </si>
  <si>
    <t>LANSOPRAZOL 30mg, comprimido</t>
  </si>
  <si>
    <t>MESALAZINA 400mg, comprimido</t>
  </si>
  <si>
    <t>METILFENIDATO,CLORIDRATO 10 mg -comprimido</t>
  </si>
  <si>
    <t>MONTELUCASTE 10mg, comprimido</t>
  </si>
  <si>
    <t>MONTELUCASTE 4mg, comprimido mastigavel</t>
  </si>
  <si>
    <t>OXCARBAZEPINA 6% sus  frasco de 100 ml, solução oral</t>
  </si>
  <si>
    <t>PANTOPRAZOL 40mg, comprimido</t>
  </si>
  <si>
    <t>PREGABALINA 75mg, comprimido</t>
  </si>
  <si>
    <t>PROGESTERONA 200mg, comprimido vaginal</t>
  </si>
  <si>
    <t>RESIDRONATO DE CALCIO 35MG, comprimidos</t>
  </si>
  <si>
    <t>RIVAROXABANA 20mg, comprimido</t>
  </si>
  <si>
    <t>RIVAROXABANA 2,5mg, comprimido</t>
  </si>
  <si>
    <t>ROSUVASTATINA 20mg, comprimido</t>
  </si>
  <si>
    <t>SACARATO DE HIDRÓXIDO FÉRRICO 100MG/5ML, solução endovenosa</t>
  </si>
  <si>
    <t>TRAMADOL 50MG, comprimido</t>
  </si>
  <si>
    <t>VALSARTANA 160MG, comprimido</t>
  </si>
  <si>
    <t>ZOLPIDEM 10mg, comprimido</t>
  </si>
  <si>
    <t>Frasco</t>
  </si>
  <si>
    <t>UNID</t>
  </si>
  <si>
    <t>PREGÃO ELETRÔNICO Nº 061/2022</t>
  </si>
  <si>
    <t>PROCESSO ADMINISTRATIVO N° 1923/2022 de 27/06/2022</t>
  </si>
  <si>
    <t>O pagamento do objeto de que trata o PREGÃO ELETRÔNICO 061/2022, será efetuado pela Tesouraria da Secretaria Municipal de Saúde de Sumidouro.</t>
  </si>
  <si>
    <t>Os itens deverão ser entregues no Setor de Farmácia: Rua 10 de Junho n° 82, Centro, Sumidouro, no horário das 09hs00min às 12hs00min horas e de 13hs00min às 16hs00min horas. Sendo o frete, carga e descarga por conta do fornecedor até o local indicado.</t>
  </si>
  <si>
    <t>Abertura das Propostas: 04/10/2022, às 09:00hs</t>
  </si>
  <si>
    <t>EVENTUAL AQUISIÇÃO DE MEDICAMENTOS DE DISTRIBUIÇÃO PERSONALIZADA (ALTO CUSTO) - SRP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</si>
</sst>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1" fillId="0" borderId="0" xfId="0" applyFont="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1923/22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72"/>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9" t="s">
        <v>19</v>
      </c>
      <c r="B2" s="79"/>
      <c r="C2" s="79"/>
      <c r="D2" s="79"/>
      <c r="E2" s="79"/>
      <c r="F2" s="79"/>
      <c r="G2" s="79"/>
    </row>
    <row r="3" spans="1:13" x14ac:dyDescent="0.2">
      <c r="A3" s="79" t="str">
        <f>UPPER(Dados!B1&amp;"  -  "&amp;Dados!B4)</f>
        <v>PREGÃO ELETRÔNICO Nº 061/2022  -  ABERTURA DAS PROPOSTAS: 04/10/2022, ÀS 09:00HS</v>
      </c>
      <c r="B3" s="79"/>
      <c r="C3" s="79"/>
      <c r="D3" s="79"/>
      <c r="E3" s="79"/>
      <c r="F3" s="79"/>
      <c r="G3" s="79"/>
    </row>
    <row r="4" spans="1:13" x14ac:dyDescent="0.2">
      <c r="A4" s="80" t="str">
        <f>Dados!B3</f>
        <v>EVENTUAL AQUISIÇÃO DE MEDICAMENTOS DE DISTRIBUIÇÃO PERSONALIZADA (ALTO CUSTO) - SRP</v>
      </c>
      <c r="B4" s="80"/>
      <c r="C4" s="80"/>
      <c r="D4" s="80"/>
      <c r="E4" s="80"/>
      <c r="F4" s="80"/>
      <c r="G4" s="80"/>
    </row>
    <row r="5" spans="1:13" x14ac:dyDescent="0.2">
      <c r="A5" s="79" t="str">
        <f>Dados!B2</f>
        <v>PROCESSO ADMINISTRATIVO N° 1923/2022 de 27/06/2022</v>
      </c>
      <c r="B5" s="79"/>
      <c r="C5" s="79"/>
      <c r="D5" s="79"/>
      <c r="E5" s="79"/>
      <c r="F5" s="79"/>
      <c r="G5" s="79"/>
    </row>
    <row r="6" spans="1:13" x14ac:dyDescent="0.2">
      <c r="A6" s="60" t="str">
        <f>Dados!B7</f>
        <v>MENOR PREÇO POR ITEM</v>
      </c>
      <c r="B6" s="60"/>
      <c r="C6" s="77" t="s">
        <v>29</v>
      </c>
      <c r="D6" s="77"/>
      <c r="E6" s="78">
        <f>Dados!B8</f>
        <v>1600423</v>
      </c>
      <c r="F6" s="78"/>
      <c r="G6" s="60"/>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8"/>
      <c r="L8" s="41"/>
    </row>
    <row r="9" spans="1:13" s="8" customFormat="1" ht="12" customHeight="1" x14ac:dyDescent="0.2">
      <c r="A9" s="16" t="s">
        <v>1</v>
      </c>
      <c r="B9" s="71"/>
      <c r="C9" s="71"/>
      <c r="D9" s="71"/>
      <c r="E9" s="71"/>
      <c r="F9" s="71"/>
      <c r="G9" s="71"/>
      <c r="H9" s="48"/>
      <c r="L9" s="41"/>
      <c r="M9" s="41"/>
    </row>
    <row r="10" spans="1:13" s="8" customFormat="1" ht="12" customHeight="1" x14ac:dyDescent="0.2">
      <c r="A10" s="16" t="s">
        <v>2</v>
      </c>
      <c r="B10" s="68"/>
      <c r="C10" s="29" t="s">
        <v>8</v>
      </c>
      <c r="D10" s="76"/>
      <c r="E10" s="76"/>
      <c r="F10" s="76"/>
      <c r="G10" s="76"/>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50</v>
      </c>
      <c r="C13" s="38" t="s">
        <v>48</v>
      </c>
      <c r="D13" s="56">
        <v>20000</v>
      </c>
      <c r="E13" s="59">
        <v>2.59</v>
      </c>
      <c r="F13" s="67"/>
      <c r="G13" s="39" t="str">
        <f>IF(F13="","",IF(ISTEXT(F13),"NC",F13*D13))</f>
        <v/>
      </c>
      <c r="H13" s="48"/>
      <c r="K13" s="7"/>
      <c r="L13" s="41"/>
    </row>
    <row r="14" spans="1:13" s="8" customFormat="1" ht="11.25" x14ac:dyDescent="0.2">
      <c r="A14" s="37">
        <v>2</v>
      </c>
      <c r="B14" s="35" t="s">
        <v>51</v>
      </c>
      <c r="C14" s="38" t="s">
        <v>97</v>
      </c>
      <c r="D14" s="56">
        <v>2000</v>
      </c>
      <c r="E14" s="59">
        <v>59.73</v>
      </c>
      <c r="F14" s="67"/>
      <c r="G14" s="39" t="str">
        <f t="shared" ref="G14:G58" si="0">IF(F14="","",IF(ISTEXT(F14),"NC",F14*D14))</f>
        <v/>
      </c>
      <c r="H14" s="48"/>
      <c r="K14" s="7"/>
      <c r="L14" s="41"/>
    </row>
    <row r="15" spans="1:13" s="8" customFormat="1" ht="11.25" x14ac:dyDescent="0.2">
      <c r="A15" s="37">
        <v>3</v>
      </c>
      <c r="B15" s="35" t="s">
        <v>52</v>
      </c>
      <c r="C15" s="38" t="s">
        <v>48</v>
      </c>
      <c r="D15" s="56">
        <v>6000</v>
      </c>
      <c r="E15" s="59">
        <v>4.38</v>
      </c>
      <c r="F15" s="67"/>
      <c r="G15" s="39" t="str">
        <f t="shared" si="0"/>
        <v/>
      </c>
      <c r="H15" s="48"/>
      <c r="K15" s="7"/>
      <c r="L15" s="41"/>
    </row>
    <row r="16" spans="1:13" s="8" customFormat="1" ht="11.25" x14ac:dyDescent="0.2">
      <c r="A16" s="37">
        <v>4</v>
      </c>
      <c r="B16" s="35" t="s">
        <v>53</v>
      </c>
      <c r="C16" s="38" t="s">
        <v>97</v>
      </c>
      <c r="D16" s="56">
        <v>200</v>
      </c>
      <c r="E16" s="59">
        <v>177.34</v>
      </c>
      <c r="F16" s="67"/>
      <c r="G16" s="39" t="str">
        <f t="shared" ref="G16:G51" si="1">IF(F16="","",IF(ISTEXT(F16),"NC",F16*D16))</f>
        <v/>
      </c>
      <c r="H16" s="48"/>
      <c r="K16" s="7"/>
      <c r="L16" s="41"/>
    </row>
    <row r="17" spans="1:12" s="8" customFormat="1" ht="11.25" x14ac:dyDescent="0.2">
      <c r="A17" s="37">
        <v>5</v>
      </c>
      <c r="B17" s="35" t="s">
        <v>54</v>
      </c>
      <c r="C17" s="38" t="s">
        <v>48</v>
      </c>
      <c r="D17" s="56">
        <v>30000</v>
      </c>
      <c r="E17" s="59">
        <v>0.62</v>
      </c>
      <c r="F17" s="67"/>
      <c r="G17" s="39" t="str">
        <f t="shared" si="1"/>
        <v/>
      </c>
      <c r="H17" s="48"/>
      <c r="K17" s="7"/>
      <c r="L17" s="41"/>
    </row>
    <row r="18" spans="1:12" s="8" customFormat="1" ht="11.25" x14ac:dyDescent="0.2">
      <c r="A18" s="37">
        <v>6</v>
      </c>
      <c r="B18" s="35" t="s">
        <v>55</v>
      </c>
      <c r="C18" s="38" t="s">
        <v>48</v>
      </c>
      <c r="D18" s="56">
        <v>10000</v>
      </c>
      <c r="E18" s="59">
        <v>1.95</v>
      </c>
      <c r="F18" s="67"/>
      <c r="G18" s="39" t="str">
        <f t="shared" si="1"/>
        <v/>
      </c>
      <c r="H18" s="48"/>
      <c r="K18" s="7"/>
      <c r="L18" s="41"/>
    </row>
    <row r="19" spans="1:12" s="8" customFormat="1" ht="11.25" x14ac:dyDescent="0.2">
      <c r="A19" s="37">
        <v>7</v>
      </c>
      <c r="B19" s="35" t="s">
        <v>56</v>
      </c>
      <c r="C19" s="38" t="s">
        <v>48</v>
      </c>
      <c r="D19" s="56">
        <v>5000</v>
      </c>
      <c r="E19" s="59">
        <v>1.9</v>
      </c>
      <c r="F19" s="67"/>
      <c r="G19" s="39" t="str">
        <f t="shared" si="1"/>
        <v/>
      </c>
      <c r="H19" s="48"/>
      <c r="K19" s="7"/>
      <c r="L19" s="41"/>
    </row>
    <row r="20" spans="1:12" s="8" customFormat="1" ht="11.25" x14ac:dyDescent="0.2">
      <c r="A20" s="37">
        <v>8</v>
      </c>
      <c r="B20" s="35" t="s">
        <v>57</v>
      </c>
      <c r="C20" s="38" t="s">
        <v>48</v>
      </c>
      <c r="D20" s="56">
        <v>20000</v>
      </c>
      <c r="E20" s="59">
        <v>0.39</v>
      </c>
      <c r="F20" s="67"/>
      <c r="G20" s="39" t="str">
        <f t="shared" si="1"/>
        <v/>
      </c>
      <c r="H20" s="48"/>
      <c r="K20" s="7"/>
      <c r="L20" s="41"/>
    </row>
    <row r="21" spans="1:12" s="8" customFormat="1" ht="11.25" x14ac:dyDescent="0.2">
      <c r="A21" s="37">
        <v>9</v>
      </c>
      <c r="B21" s="35" t="s">
        <v>58</v>
      </c>
      <c r="C21" s="38" t="s">
        <v>48</v>
      </c>
      <c r="D21" s="56">
        <v>5000</v>
      </c>
      <c r="E21" s="59">
        <v>0.64</v>
      </c>
      <c r="F21" s="67"/>
      <c r="G21" s="39" t="str">
        <f t="shared" si="1"/>
        <v/>
      </c>
      <c r="H21" s="48"/>
      <c r="K21" s="7"/>
      <c r="L21" s="41"/>
    </row>
    <row r="22" spans="1:12" s="8" customFormat="1" ht="11.25" x14ac:dyDescent="0.2">
      <c r="A22" s="37">
        <v>10</v>
      </c>
      <c r="B22" s="35" t="s">
        <v>59</v>
      </c>
      <c r="C22" s="38" t="s">
        <v>48</v>
      </c>
      <c r="D22" s="56">
        <v>10000</v>
      </c>
      <c r="E22" s="59">
        <v>0.92</v>
      </c>
      <c r="F22" s="67"/>
      <c r="G22" s="39" t="str">
        <f t="shared" si="1"/>
        <v/>
      </c>
      <c r="H22" s="48"/>
      <c r="K22" s="7"/>
      <c r="L22" s="41"/>
    </row>
    <row r="23" spans="1:12" s="8" customFormat="1" ht="11.25" x14ac:dyDescent="0.2">
      <c r="A23" s="37">
        <v>11</v>
      </c>
      <c r="B23" s="35" t="s">
        <v>60</v>
      </c>
      <c r="C23" s="38" t="s">
        <v>48</v>
      </c>
      <c r="D23" s="56">
        <v>30000</v>
      </c>
      <c r="E23" s="59">
        <v>0.9</v>
      </c>
      <c r="F23" s="67"/>
      <c r="G23" s="39" t="str">
        <f t="shared" si="1"/>
        <v/>
      </c>
      <c r="H23" s="48"/>
      <c r="K23" s="7"/>
      <c r="L23" s="41"/>
    </row>
    <row r="24" spans="1:12" s="8" customFormat="1" ht="11.25" x14ac:dyDescent="0.2">
      <c r="A24" s="37">
        <v>12</v>
      </c>
      <c r="B24" s="35" t="s">
        <v>61</v>
      </c>
      <c r="C24" s="38" t="s">
        <v>48</v>
      </c>
      <c r="D24" s="56">
        <v>12000</v>
      </c>
      <c r="E24" s="59">
        <v>1.48</v>
      </c>
      <c r="F24" s="67"/>
      <c r="G24" s="39" t="str">
        <f t="shared" si="1"/>
        <v/>
      </c>
      <c r="H24" s="48"/>
      <c r="K24" s="7"/>
      <c r="L24" s="41"/>
    </row>
    <row r="25" spans="1:12" s="8" customFormat="1" ht="11.25" x14ac:dyDescent="0.2">
      <c r="A25" s="37">
        <v>13</v>
      </c>
      <c r="B25" s="35" t="s">
        <v>62</v>
      </c>
      <c r="C25" s="38" t="s">
        <v>48</v>
      </c>
      <c r="D25" s="56">
        <v>20000</v>
      </c>
      <c r="E25" s="59">
        <v>0.5</v>
      </c>
      <c r="F25" s="67"/>
      <c r="G25" s="39" t="str">
        <f t="shared" si="1"/>
        <v/>
      </c>
      <c r="H25" s="48"/>
      <c r="K25" s="7"/>
      <c r="L25" s="41"/>
    </row>
    <row r="26" spans="1:12" s="8" customFormat="1" ht="11.25" x14ac:dyDescent="0.2">
      <c r="A26" s="37">
        <v>14</v>
      </c>
      <c r="B26" s="35" t="s">
        <v>63</v>
      </c>
      <c r="C26" s="38" t="s">
        <v>48</v>
      </c>
      <c r="D26" s="56">
        <v>5000</v>
      </c>
      <c r="E26" s="59">
        <v>1.51</v>
      </c>
      <c r="F26" s="67"/>
      <c r="G26" s="39" t="str">
        <f t="shared" si="1"/>
        <v/>
      </c>
      <c r="H26" s="48"/>
      <c r="K26" s="7"/>
      <c r="L26" s="41"/>
    </row>
    <row r="27" spans="1:12" s="8" customFormat="1" ht="11.25" x14ac:dyDescent="0.2">
      <c r="A27" s="37">
        <v>15</v>
      </c>
      <c r="B27" s="35" t="s">
        <v>64</v>
      </c>
      <c r="C27" s="38" t="s">
        <v>48</v>
      </c>
      <c r="D27" s="56">
        <v>25000</v>
      </c>
      <c r="E27" s="59">
        <v>3.08</v>
      </c>
      <c r="F27" s="67"/>
      <c r="G27" s="39" t="str">
        <f t="shared" si="1"/>
        <v/>
      </c>
      <c r="H27" s="48"/>
      <c r="K27" s="7"/>
      <c r="L27" s="41"/>
    </row>
    <row r="28" spans="1:12" s="8" customFormat="1" ht="11.25" x14ac:dyDescent="0.2">
      <c r="A28" s="37">
        <v>16</v>
      </c>
      <c r="B28" s="35" t="s">
        <v>65</v>
      </c>
      <c r="C28" s="38" t="s">
        <v>48</v>
      </c>
      <c r="D28" s="56">
        <v>30000</v>
      </c>
      <c r="E28" s="59">
        <v>0.24</v>
      </c>
      <c r="F28" s="67"/>
      <c r="G28" s="39" t="str">
        <f t="shared" si="1"/>
        <v/>
      </c>
      <c r="H28" s="48"/>
      <c r="K28" s="7"/>
      <c r="L28" s="41"/>
    </row>
    <row r="29" spans="1:12" s="8" customFormat="1" ht="11.25" x14ac:dyDescent="0.2">
      <c r="A29" s="37">
        <v>17</v>
      </c>
      <c r="B29" s="35" t="s">
        <v>66</v>
      </c>
      <c r="C29" s="38" t="s">
        <v>48</v>
      </c>
      <c r="D29" s="56">
        <v>3000</v>
      </c>
      <c r="E29" s="59">
        <v>1.78</v>
      </c>
      <c r="F29" s="67"/>
      <c r="G29" s="39" t="str">
        <f t="shared" si="1"/>
        <v/>
      </c>
      <c r="H29" s="48"/>
      <c r="K29" s="7"/>
      <c r="L29" s="41"/>
    </row>
    <row r="30" spans="1:12" s="8" customFormat="1" ht="11.25" x14ac:dyDescent="0.2">
      <c r="A30" s="37">
        <v>18</v>
      </c>
      <c r="B30" s="35" t="s">
        <v>67</v>
      </c>
      <c r="C30" s="38" t="s">
        <v>48</v>
      </c>
      <c r="D30" s="56">
        <v>30000</v>
      </c>
      <c r="E30" s="59">
        <v>1.9</v>
      </c>
      <c r="F30" s="67"/>
      <c r="G30" s="39" t="str">
        <f t="shared" si="1"/>
        <v/>
      </c>
      <c r="H30" s="48"/>
      <c r="K30" s="7"/>
      <c r="L30" s="41"/>
    </row>
    <row r="31" spans="1:12" s="8" customFormat="1" ht="11.25" x14ac:dyDescent="0.2">
      <c r="A31" s="37">
        <v>19</v>
      </c>
      <c r="B31" s="35" t="s">
        <v>68</v>
      </c>
      <c r="C31" s="38" t="s">
        <v>48</v>
      </c>
      <c r="D31" s="56">
        <v>10000</v>
      </c>
      <c r="E31" s="59">
        <v>2.4700000000000002</v>
      </c>
      <c r="F31" s="67"/>
      <c r="G31" s="39" t="str">
        <f t="shared" si="1"/>
        <v/>
      </c>
      <c r="H31" s="48"/>
      <c r="K31" s="7"/>
      <c r="L31" s="41"/>
    </row>
    <row r="32" spans="1:12" s="8" customFormat="1" ht="11.25" x14ac:dyDescent="0.2">
      <c r="A32" s="37">
        <v>20</v>
      </c>
      <c r="B32" s="35" t="s">
        <v>69</v>
      </c>
      <c r="C32" s="38" t="s">
        <v>48</v>
      </c>
      <c r="D32" s="56">
        <v>40000</v>
      </c>
      <c r="E32" s="59">
        <v>1.6</v>
      </c>
      <c r="F32" s="67"/>
      <c r="G32" s="39" t="str">
        <f t="shared" si="1"/>
        <v/>
      </c>
      <c r="H32" s="48"/>
      <c r="K32" s="7"/>
      <c r="L32" s="41"/>
    </row>
    <row r="33" spans="1:12" s="8" customFormat="1" ht="11.25" x14ac:dyDescent="0.2">
      <c r="A33" s="37">
        <v>21</v>
      </c>
      <c r="B33" s="35" t="s">
        <v>70</v>
      </c>
      <c r="C33" s="38" t="s">
        <v>71</v>
      </c>
      <c r="D33" s="56">
        <v>40000</v>
      </c>
      <c r="E33" s="59">
        <v>3.81</v>
      </c>
      <c r="F33" s="67"/>
      <c r="G33" s="39" t="str">
        <f t="shared" si="1"/>
        <v/>
      </c>
      <c r="H33" s="48"/>
      <c r="K33" s="7"/>
      <c r="L33" s="41"/>
    </row>
    <row r="34" spans="1:12" s="8" customFormat="1" ht="11.25" x14ac:dyDescent="0.2">
      <c r="A34" s="37">
        <v>22</v>
      </c>
      <c r="B34" s="35" t="s">
        <v>72</v>
      </c>
      <c r="C34" s="38" t="s">
        <v>48</v>
      </c>
      <c r="D34" s="56">
        <v>50000</v>
      </c>
      <c r="E34" s="59">
        <v>0.25</v>
      </c>
      <c r="F34" s="67"/>
      <c r="G34" s="39" t="str">
        <f t="shared" si="1"/>
        <v/>
      </c>
      <c r="H34" s="48"/>
      <c r="K34" s="7"/>
      <c r="L34" s="41"/>
    </row>
    <row r="35" spans="1:12" s="8" customFormat="1" ht="11.25" x14ac:dyDescent="0.2">
      <c r="A35" s="37">
        <v>23</v>
      </c>
      <c r="B35" s="35" t="s">
        <v>73</v>
      </c>
      <c r="C35" s="38" t="s">
        <v>48</v>
      </c>
      <c r="D35" s="56">
        <v>15000</v>
      </c>
      <c r="E35" s="59">
        <v>2.98</v>
      </c>
      <c r="F35" s="67"/>
      <c r="G35" s="39" t="str">
        <f t="shared" si="1"/>
        <v/>
      </c>
      <c r="H35" s="48"/>
      <c r="K35" s="7"/>
      <c r="L35" s="41"/>
    </row>
    <row r="36" spans="1:12" s="8" customFormat="1" ht="11.25" x14ac:dyDescent="0.2">
      <c r="A36" s="37">
        <v>24</v>
      </c>
      <c r="B36" s="35" t="s">
        <v>74</v>
      </c>
      <c r="C36" s="38" t="s">
        <v>48</v>
      </c>
      <c r="D36" s="56">
        <v>30000</v>
      </c>
      <c r="E36" s="59">
        <v>0.24</v>
      </c>
      <c r="F36" s="67"/>
      <c r="G36" s="39" t="str">
        <f t="shared" si="1"/>
        <v/>
      </c>
      <c r="H36" s="48"/>
      <c r="K36" s="7"/>
      <c r="L36" s="41"/>
    </row>
    <row r="37" spans="1:12" s="8" customFormat="1" ht="11.25" x14ac:dyDescent="0.2">
      <c r="A37" s="37">
        <v>25</v>
      </c>
      <c r="B37" s="35" t="s">
        <v>75</v>
      </c>
      <c r="C37" s="38" t="s">
        <v>98</v>
      </c>
      <c r="D37" s="56">
        <v>1000</v>
      </c>
      <c r="E37" s="59">
        <v>54.56</v>
      </c>
      <c r="F37" s="67"/>
      <c r="G37" s="39" t="str">
        <f t="shared" si="1"/>
        <v/>
      </c>
      <c r="H37" s="48"/>
      <c r="K37" s="7"/>
      <c r="L37" s="41"/>
    </row>
    <row r="38" spans="1:12" s="8" customFormat="1" ht="11.25" x14ac:dyDescent="0.2">
      <c r="A38" s="37">
        <v>26</v>
      </c>
      <c r="B38" s="35" t="s">
        <v>76</v>
      </c>
      <c r="C38" s="38" t="s">
        <v>98</v>
      </c>
      <c r="D38" s="56">
        <v>1000</v>
      </c>
      <c r="E38" s="59">
        <v>97.89</v>
      </c>
      <c r="F38" s="67"/>
      <c r="G38" s="39" t="str">
        <f t="shared" si="1"/>
        <v/>
      </c>
      <c r="H38" s="48"/>
      <c r="K38" s="7"/>
      <c r="L38" s="41"/>
    </row>
    <row r="39" spans="1:12" s="8" customFormat="1" ht="11.25" x14ac:dyDescent="0.2">
      <c r="A39" s="37">
        <v>27</v>
      </c>
      <c r="B39" s="35" t="s">
        <v>77</v>
      </c>
      <c r="C39" s="38" t="s">
        <v>98</v>
      </c>
      <c r="D39" s="56">
        <v>1000</v>
      </c>
      <c r="E39" s="59">
        <v>64.239999999999995</v>
      </c>
      <c r="F39" s="67"/>
      <c r="G39" s="39" t="str">
        <f t="shared" si="1"/>
        <v/>
      </c>
      <c r="H39" s="48"/>
      <c r="K39" s="7"/>
      <c r="L39" s="41"/>
    </row>
    <row r="40" spans="1:12" s="8" customFormat="1" ht="11.25" x14ac:dyDescent="0.2">
      <c r="A40" s="37">
        <v>28</v>
      </c>
      <c r="B40" s="35" t="s">
        <v>78</v>
      </c>
      <c r="C40" s="38" t="s">
        <v>98</v>
      </c>
      <c r="D40" s="56">
        <v>1000</v>
      </c>
      <c r="E40" s="59">
        <v>36.22</v>
      </c>
      <c r="F40" s="67"/>
      <c r="G40" s="39" t="str">
        <f t="shared" si="1"/>
        <v/>
      </c>
      <c r="H40" s="48"/>
      <c r="K40" s="7"/>
      <c r="L40" s="41"/>
    </row>
    <row r="41" spans="1:12" s="8" customFormat="1" ht="11.25" x14ac:dyDescent="0.2">
      <c r="A41" s="37">
        <v>29</v>
      </c>
      <c r="B41" s="35" t="s">
        <v>79</v>
      </c>
      <c r="C41" s="38" t="s">
        <v>98</v>
      </c>
      <c r="D41" s="56">
        <v>1000</v>
      </c>
      <c r="E41" s="59">
        <v>60.71</v>
      </c>
      <c r="F41" s="67"/>
      <c r="G41" s="39" t="str">
        <f t="shared" si="1"/>
        <v/>
      </c>
      <c r="H41" s="48"/>
      <c r="K41" s="7"/>
      <c r="L41" s="41"/>
    </row>
    <row r="42" spans="1:12" s="8" customFormat="1" ht="11.25" x14ac:dyDescent="0.2">
      <c r="A42" s="37">
        <v>30</v>
      </c>
      <c r="B42" s="35" t="s">
        <v>80</v>
      </c>
      <c r="C42" s="38" t="s">
        <v>48</v>
      </c>
      <c r="D42" s="56">
        <v>30000</v>
      </c>
      <c r="E42" s="59">
        <v>0.66</v>
      </c>
      <c r="F42" s="67"/>
      <c r="G42" s="39" t="str">
        <f t="shared" si="1"/>
        <v/>
      </c>
      <c r="H42" s="48"/>
      <c r="K42" s="7"/>
      <c r="L42" s="41"/>
    </row>
    <row r="43" spans="1:12" s="8" customFormat="1" ht="11.25" x14ac:dyDescent="0.2">
      <c r="A43" s="37">
        <v>31</v>
      </c>
      <c r="B43" s="35" t="s">
        <v>81</v>
      </c>
      <c r="C43" s="38" t="s">
        <v>48</v>
      </c>
      <c r="D43" s="56">
        <v>10000</v>
      </c>
      <c r="E43" s="59">
        <v>2.71</v>
      </c>
      <c r="F43" s="67"/>
      <c r="G43" s="39" t="str">
        <f t="shared" si="1"/>
        <v/>
      </c>
      <c r="H43" s="48"/>
      <c r="K43" s="7"/>
      <c r="L43" s="41"/>
    </row>
    <row r="44" spans="1:12" s="8" customFormat="1" ht="11.25" x14ac:dyDescent="0.2">
      <c r="A44" s="37">
        <v>32</v>
      </c>
      <c r="B44" s="35" t="s">
        <v>82</v>
      </c>
      <c r="C44" s="38" t="s">
        <v>48</v>
      </c>
      <c r="D44" s="56">
        <v>12000</v>
      </c>
      <c r="E44" s="59">
        <v>0.63</v>
      </c>
      <c r="F44" s="67"/>
      <c r="G44" s="39" t="str">
        <f t="shared" si="1"/>
        <v/>
      </c>
      <c r="H44" s="48"/>
      <c r="K44" s="7"/>
      <c r="L44" s="41"/>
    </row>
    <row r="45" spans="1:12" s="8" customFormat="1" ht="11.25" x14ac:dyDescent="0.2">
      <c r="A45" s="37">
        <v>33</v>
      </c>
      <c r="B45" s="35" t="s">
        <v>83</v>
      </c>
      <c r="C45" s="38" t="s">
        <v>48</v>
      </c>
      <c r="D45" s="56">
        <v>7000</v>
      </c>
      <c r="E45" s="59">
        <v>1.73</v>
      </c>
      <c r="F45" s="67"/>
      <c r="G45" s="39" t="str">
        <f t="shared" si="1"/>
        <v/>
      </c>
      <c r="H45" s="48"/>
      <c r="K45" s="7"/>
      <c r="L45" s="41"/>
    </row>
    <row r="46" spans="1:12" s="8" customFormat="1" ht="11.25" x14ac:dyDescent="0.2">
      <c r="A46" s="37">
        <v>34</v>
      </c>
      <c r="B46" s="35" t="s">
        <v>84</v>
      </c>
      <c r="C46" s="38" t="s">
        <v>48</v>
      </c>
      <c r="D46" s="56">
        <v>2000</v>
      </c>
      <c r="E46" s="59">
        <v>1.46</v>
      </c>
      <c r="F46" s="67"/>
      <c r="G46" s="39" t="str">
        <f t="shared" si="1"/>
        <v/>
      </c>
      <c r="H46" s="48"/>
      <c r="K46" s="7"/>
      <c r="L46" s="41"/>
    </row>
    <row r="47" spans="1:12" s="8" customFormat="1" ht="11.25" x14ac:dyDescent="0.2">
      <c r="A47" s="37">
        <v>35</v>
      </c>
      <c r="B47" s="35" t="s">
        <v>85</v>
      </c>
      <c r="C47" s="38" t="s">
        <v>97</v>
      </c>
      <c r="D47" s="56">
        <v>2000</v>
      </c>
      <c r="E47" s="59">
        <v>25.76</v>
      </c>
      <c r="F47" s="67"/>
      <c r="G47" s="39" t="str">
        <f t="shared" si="1"/>
        <v/>
      </c>
      <c r="H47" s="48"/>
      <c r="K47" s="7"/>
      <c r="L47" s="41"/>
    </row>
    <row r="48" spans="1:12" s="8" customFormat="1" ht="11.25" x14ac:dyDescent="0.2">
      <c r="A48" s="37">
        <v>36</v>
      </c>
      <c r="B48" s="35" t="s">
        <v>86</v>
      </c>
      <c r="C48" s="38" t="s">
        <v>48</v>
      </c>
      <c r="D48" s="56">
        <v>50000</v>
      </c>
      <c r="E48" s="59">
        <v>0.53</v>
      </c>
      <c r="F48" s="67"/>
      <c r="G48" s="39" t="str">
        <f t="shared" si="1"/>
        <v/>
      </c>
      <c r="H48" s="48"/>
      <c r="K48" s="7"/>
      <c r="L48" s="41"/>
    </row>
    <row r="49" spans="1:12" s="8" customFormat="1" ht="11.25" x14ac:dyDescent="0.2">
      <c r="A49" s="37">
        <v>37</v>
      </c>
      <c r="B49" s="35" t="s">
        <v>87</v>
      </c>
      <c r="C49" s="38" t="s">
        <v>48</v>
      </c>
      <c r="D49" s="56">
        <v>50000</v>
      </c>
      <c r="E49" s="59">
        <v>0.73</v>
      </c>
      <c r="F49" s="67"/>
      <c r="G49" s="39" t="str">
        <f t="shared" si="1"/>
        <v/>
      </c>
      <c r="H49" s="48"/>
      <c r="K49" s="7"/>
      <c r="L49" s="41"/>
    </row>
    <row r="50" spans="1:12" s="8" customFormat="1" ht="11.25" x14ac:dyDescent="0.2">
      <c r="A50" s="37">
        <v>38</v>
      </c>
      <c r="B50" s="35" t="s">
        <v>88</v>
      </c>
      <c r="C50" s="38" t="s">
        <v>48</v>
      </c>
      <c r="D50" s="56">
        <v>3000</v>
      </c>
      <c r="E50" s="59">
        <v>3.72</v>
      </c>
      <c r="F50" s="67"/>
      <c r="G50" s="39" t="str">
        <f t="shared" si="1"/>
        <v/>
      </c>
      <c r="H50" s="48"/>
      <c r="K50" s="7"/>
      <c r="L50" s="41"/>
    </row>
    <row r="51" spans="1:12" s="8" customFormat="1" ht="11.25" x14ac:dyDescent="0.2">
      <c r="A51" s="37">
        <v>39</v>
      </c>
      <c r="B51" s="35" t="s">
        <v>89</v>
      </c>
      <c r="C51" s="38" t="s">
        <v>48</v>
      </c>
      <c r="D51" s="56">
        <v>1500</v>
      </c>
      <c r="E51" s="59">
        <v>10.050000000000001</v>
      </c>
      <c r="F51" s="67"/>
      <c r="G51" s="39" t="str">
        <f t="shared" si="1"/>
        <v/>
      </c>
      <c r="H51" s="48"/>
      <c r="K51" s="7"/>
      <c r="L51" s="41"/>
    </row>
    <row r="52" spans="1:12" s="8" customFormat="1" ht="11.25" x14ac:dyDescent="0.2">
      <c r="A52" s="37">
        <v>40</v>
      </c>
      <c r="B52" s="35" t="s">
        <v>90</v>
      </c>
      <c r="C52" s="38" t="s">
        <v>48</v>
      </c>
      <c r="D52" s="56">
        <v>30000</v>
      </c>
      <c r="E52" s="59">
        <v>2.5</v>
      </c>
      <c r="F52" s="67"/>
      <c r="G52" s="39" t="str">
        <f t="shared" si="0"/>
        <v/>
      </c>
      <c r="H52" s="48"/>
      <c r="K52" s="7"/>
      <c r="L52" s="41"/>
    </row>
    <row r="53" spans="1:12" s="8" customFormat="1" ht="11.25" x14ac:dyDescent="0.2">
      <c r="A53" s="37">
        <v>41</v>
      </c>
      <c r="B53" s="35" t="s">
        <v>91</v>
      </c>
      <c r="C53" s="38" t="s">
        <v>48</v>
      </c>
      <c r="D53" s="56">
        <v>15000</v>
      </c>
      <c r="E53" s="59">
        <v>4.66</v>
      </c>
      <c r="F53" s="67"/>
      <c r="G53" s="39" t="str">
        <f t="shared" si="0"/>
        <v/>
      </c>
      <c r="H53" s="48"/>
      <c r="K53" s="7"/>
      <c r="L53" s="41"/>
    </row>
    <row r="54" spans="1:12" s="8" customFormat="1" ht="11.25" x14ac:dyDescent="0.2">
      <c r="A54" s="37">
        <v>42</v>
      </c>
      <c r="B54" s="35" t="s">
        <v>92</v>
      </c>
      <c r="C54" s="38" t="s">
        <v>48</v>
      </c>
      <c r="D54" s="56">
        <v>25000</v>
      </c>
      <c r="E54" s="59">
        <v>1.02</v>
      </c>
      <c r="F54" s="67"/>
      <c r="G54" s="39" t="str">
        <f t="shared" si="0"/>
        <v/>
      </c>
      <c r="H54" s="48"/>
      <c r="K54" s="7"/>
      <c r="L54" s="41"/>
    </row>
    <row r="55" spans="1:12" s="8" customFormat="1" ht="11.25" x14ac:dyDescent="0.2">
      <c r="A55" s="37">
        <v>43</v>
      </c>
      <c r="B55" s="35" t="s">
        <v>93</v>
      </c>
      <c r="C55" s="38" t="s">
        <v>97</v>
      </c>
      <c r="D55" s="56">
        <v>1500</v>
      </c>
      <c r="E55" s="59">
        <v>17</v>
      </c>
      <c r="F55" s="67"/>
      <c r="G55" s="39" t="str">
        <f t="shared" si="0"/>
        <v/>
      </c>
      <c r="H55" s="48"/>
      <c r="K55" s="7"/>
      <c r="L55" s="41"/>
    </row>
    <row r="56" spans="1:12" s="8" customFormat="1" ht="11.25" x14ac:dyDescent="0.2">
      <c r="A56" s="37">
        <v>44</v>
      </c>
      <c r="B56" s="35" t="s">
        <v>94</v>
      </c>
      <c r="C56" s="38" t="s">
        <v>48</v>
      </c>
      <c r="D56" s="56">
        <v>10000</v>
      </c>
      <c r="E56" s="59">
        <v>0.97</v>
      </c>
      <c r="F56" s="67"/>
      <c r="G56" s="39" t="str">
        <f t="shared" si="0"/>
        <v/>
      </c>
      <c r="H56" s="48"/>
      <c r="K56" s="7"/>
      <c r="L56" s="41"/>
    </row>
    <row r="57" spans="1:12" s="8" customFormat="1" ht="11.25" x14ac:dyDescent="0.2">
      <c r="A57" s="37">
        <v>45</v>
      </c>
      <c r="B57" s="35" t="s">
        <v>95</v>
      </c>
      <c r="C57" s="38" t="s">
        <v>48</v>
      </c>
      <c r="D57" s="56">
        <v>40000</v>
      </c>
      <c r="E57" s="59">
        <v>1.1200000000000001</v>
      </c>
      <c r="F57" s="67"/>
      <c r="G57" s="39" t="str">
        <f t="shared" si="0"/>
        <v/>
      </c>
      <c r="H57" s="48"/>
      <c r="K57" s="7"/>
      <c r="L57" s="41"/>
    </row>
    <row r="58" spans="1:12" s="8" customFormat="1" ht="11.25" x14ac:dyDescent="0.2">
      <c r="A58" s="37">
        <v>46</v>
      </c>
      <c r="B58" s="35" t="s">
        <v>96</v>
      </c>
      <c r="C58" s="38" t="s">
        <v>48</v>
      </c>
      <c r="D58" s="56">
        <v>10000</v>
      </c>
      <c r="E58" s="59">
        <v>1.1000000000000001</v>
      </c>
      <c r="F58" s="67"/>
      <c r="G58" s="39" t="str">
        <f t="shared" si="0"/>
        <v/>
      </c>
      <c r="H58" s="48"/>
      <c r="K58" s="7"/>
      <c r="L58" s="41"/>
    </row>
    <row r="59" spans="1:12" s="30" customFormat="1" ht="9" x14ac:dyDescent="0.2">
      <c r="A59" s="40"/>
      <c r="E59" s="54"/>
      <c r="F59" s="72" t="s">
        <v>27</v>
      </c>
      <c r="G59" s="73"/>
      <c r="H59" s="49"/>
      <c r="L59" s="43"/>
    </row>
    <row r="60" spans="1:12" ht="14.25" customHeight="1" x14ac:dyDescent="0.2">
      <c r="F60" s="74" t="str">
        <f>IF(SUM(G13:G58)=0,"",SUM(G13:G58))</f>
        <v/>
      </c>
      <c r="G60" s="75"/>
      <c r="H60" s="50"/>
    </row>
    <row r="61" spans="1:12" s="44" customFormat="1" ht="29.25" customHeight="1" x14ac:dyDescent="0.2">
      <c r="A61" s="69" t="str">
        <f>" - "&amp;Dados!B23</f>
        <v xml:space="preserve"> - 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v>
      </c>
      <c r="B61" s="69"/>
      <c r="C61" s="69"/>
      <c r="D61" s="69"/>
      <c r="E61" s="69"/>
      <c r="F61" s="69"/>
      <c r="G61" s="69"/>
      <c r="H61" s="51"/>
      <c r="L61" s="45"/>
    </row>
    <row r="62" spans="1:12" s="44" customFormat="1" ht="21.75" customHeight="1" x14ac:dyDescent="0.2">
      <c r="A62" s="69" t="str">
        <f>" - "&amp;Dados!B24</f>
        <v xml:space="preserve"> - Os itens deverão ser entregues no Setor de Farmácia: Rua 10 de Junho n° 82, Centro, Sumidouro, no horário das 09hs00min às 12hs00min horas e de 13hs00min às 16hs00min horas. Sendo o frete, carga e descarga por conta do fornecedor até o local indicado.</v>
      </c>
      <c r="B62" s="69"/>
      <c r="C62" s="69"/>
      <c r="D62" s="69"/>
      <c r="E62" s="69"/>
      <c r="F62" s="69"/>
      <c r="G62" s="69"/>
      <c r="H62" s="51"/>
      <c r="L62" s="45"/>
    </row>
    <row r="63" spans="1:12" s="44" customFormat="1" ht="9" x14ac:dyDescent="0.2">
      <c r="A63" s="69" t="str">
        <f>" - "&amp;Dados!B25</f>
        <v xml:space="preserve"> - O pagamento do objeto de que trata o PREGÃO ELETRÔNICO 061/2022, será efetuado pela Tesouraria da Secretaria Municipal de Saúde de Sumidouro.</v>
      </c>
      <c r="B63" s="69"/>
      <c r="C63" s="69"/>
      <c r="D63" s="69"/>
      <c r="E63" s="69"/>
      <c r="F63" s="69"/>
      <c r="G63" s="69"/>
      <c r="H63" s="51"/>
      <c r="L63" s="45"/>
    </row>
    <row r="64" spans="1:12" s="30" customFormat="1" ht="9" x14ac:dyDescent="0.2">
      <c r="A64" s="69" t="str">
        <f>" - "&amp;Dados!B26</f>
        <v xml:space="preserve"> - Proposta válida por 60 (sessenta) dias</v>
      </c>
      <c r="B64" s="69"/>
      <c r="C64" s="69"/>
      <c r="D64" s="69"/>
      <c r="E64" s="69"/>
      <c r="F64" s="69"/>
      <c r="G64" s="69"/>
      <c r="H64" s="49"/>
      <c r="L64" s="43"/>
    </row>
    <row r="65" spans="1:8" ht="21" customHeight="1" x14ac:dyDescent="0.2">
      <c r="A65" s="69" t="str">
        <f>" - "&amp;Dados!B28</f>
        <v xml:space="preserve"> - A Licitante poderá apresentar prospecto, ficha técnica ou outros documentos com informações que permitam a melhor identificação e qualificação do(s) item(ns) licitado(s);</v>
      </c>
      <c r="B65" s="69"/>
      <c r="C65" s="69"/>
      <c r="D65" s="69"/>
      <c r="E65" s="69"/>
      <c r="F65" s="69"/>
      <c r="G65" s="69"/>
      <c r="H65" s="52"/>
    </row>
    <row r="66" spans="1:8" x14ac:dyDescent="0.2">
      <c r="A66" s="69" t="str">
        <f>" - "&amp;Dados!B29</f>
        <v xml:space="preserve"> - A proposta de preços ajustada ao lance final deverá conter o valor numérico dos preços unitários e totais, não podendo exceder o valor do lance final;</v>
      </c>
      <c r="B66" s="69"/>
      <c r="C66" s="69"/>
      <c r="D66" s="69"/>
      <c r="E66" s="69"/>
      <c r="F66" s="69"/>
      <c r="G66" s="69"/>
      <c r="H66" s="52"/>
    </row>
    <row r="67" spans="1:8" ht="21.75" customHeight="1" x14ac:dyDescent="0.2">
      <c r="A67"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67" s="69"/>
      <c r="C67" s="69"/>
      <c r="D67" s="69"/>
      <c r="E67" s="69"/>
      <c r="F67" s="69"/>
      <c r="G67" s="69"/>
      <c r="H67" s="52"/>
    </row>
    <row r="68" spans="1:8" ht="21.75" customHeight="1" x14ac:dyDescent="0.2">
      <c r="A68"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68" s="69"/>
      <c r="C68" s="69"/>
      <c r="D68" s="69"/>
      <c r="E68" s="69"/>
      <c r="F68" s="69"/>
      <c r="G68" s="69"/>
      <c r="H68" s="52"/>
    </row>
    <row r="69" spans="1:8" ht="21.75" customHeight="1" x14ac:dyDescent="0.2">
      <c r="A69"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9" s="69"/>
      <c r="C69" s="69"/>
      <c r="D69" s="69"/>
      <c r="E69" s="69"/>
      <c r="F69" s="69"/>
      <c r="G69" s="69"/>
      <c r="H69" s="52"/>
    </row>
    <row r="70" spans="1:8" ht="21.75" customHeight="1" x14ac:dyDescent="0.2">
      <c r="A70" s="69" t="str">
        <f>" - "&amp;Dados!B33</f>
        <v xml:space="preserve"> - Declaramos que até a presente data inexistem fatos impeditivos a participação desta empresa ao presente certame licitatório, ciente da obrigatoriedade de declarar ocorrências posteriores;</v>
      </c>
      <c r="B70" s="69"/>
      <c r="C70" s="69"/>
      <c r="D70" s="69"/>
      <c r="E70" s="69"/>
      <c r="F70" s="69"/>
      <c r="G70" s="69"/>
      <c r="H70" s="52"/>
    </row>
    <row r="71" spans="1:8" ht="30" customHeight="1" x14ac:dyDescent="0.2">
      <c r="A71"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71" s="69"/>
      <c r="C71" s="69"/>
      <c r="D71" s="69"/>
      <c r="E71" s="69"/>
      <c r="F71" s="69"/>
      <c r="G71" s="69"/>
    </row>
    <row r="72" spans="1:8" ht="25.5" customHeight="1" x14ac:dyDescent="0.2">
      <c r="A72"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72" s="69"/>
      <c r="C72" s="69"/>
      <c r="D72" s="69"/>
      <c r="E72" s="69"/>
      <c r="F72" s="69"/>
      <c r="G72" s="69"/>
    </row>
  </sheetData>
  <sheetProtection algorithmName="SHA-512" hashValue="4USOuyzedhKtrOCVEm7dPUK+A9aO4nV5xosK6+2P7HGoxM+6wYy02rSb1aBT0ncSb6piXCp+L1kfkyjHyNL60A==" saltValue="b9LEegKlw8Q16C4BE1v8PQ==" spinCount="100000" sheet="1" objects="1" scenarios="1"/>
  <autoFilter ref="A11:G72" xr:uid="{00000000-0009-0000-0000-000000000000}"/>
  <mergeCells count="23">
    <mergeCell ref="A71:G71"/>
    <mergeCell ref="A72:G72"/>
    <mergeCell ref="A65:G65"/>
    <mergeCell ref="A66:G66"/>
    <mergeCell ref="A67:G67"/>
    <mergeCell ref="A68:G68"/>
    <mergeCell ref="A69:G69"/>
    <mergeCell ref="A70:G70"/>
    <mergeCell ref="C6:D6"/>
    <mergeCell ref="E6:F6"/>
    <mergeCell ref="A2:G2"/>
    <mergeCell ref="A3:G3"/>
    <mergeCell ref="A4:G4"/>
    <mergeCell ref="A5:G5"/>
    <mergeCell ref="A61:G61"/>
    <mergeCell ref="A62:G62"/>
    <mergeCell ref="A63:G63"/>
    <mergeCell ref="B8:G8"/>
    <mergeCell ref="A64:G64"/>
    <mergeCell ref="B9:G9"/>
    <mergeCell ref="F59:G59"/>
    <mergeCell ref="F60:G60"/>
    <mergeCell ref="D10:G10"/>
  </mergeCells>
  <phoneticPr fontId="0" type="noConversion"/>
  <conditionalFormatting sqref="F59">
    <cfRule type="expression" dxfId="11" priority="1" stopIfTrue="1">
      <formula>IF($J59="Empate",IF(H59=1,TRUE(),FALSE()),FALSE())</formula>
    </cfRule>
    <cfRule type="expression" dxfId="10" priority="2" stopIfTrue="1">
      <formula>IF(H59="&gt;",FALSE(),IF(H59&gt;0,TRUE(),FALSE()))</formula>
    </cfRule>
    <cfRule type="expression" dxfId="9" priority="3" stopIfTrue="1">
      <formula>IF(H59="&gt;",TRUE(),FALSE())</formula>
    </cfRule>
  </conditionalFormatting>
  <conditionalFormatting sqref="F60">
    <cfRule type="expression" dxfId="8" priority="4" stopIfTrue="1">
      <formula>IF($J59="OK",IF(H59=1,TRUE(),FALSE()),FALSE())</formula>
    </cfRule>
    <cfRule type="expression" dxfId="7" priority="5" stopIfTrue="1">
      <formula>IF($J59="Empate",IF(H59=1,TRUE(),FALSE()),FALSE())</formula>
    </cfRule>
    <cfRule type="expression" dxfId="6" priority="6" stopIfTrue="1">
      <formula>IF($J59="Empate",IF(H59=2,TRUE(),FALSE()),FALSE())</formula>
    </cfRule>
  </conditionalFormatting>
  <conditionalFormatting sqref="F13:F58">
    <cfRule type="cellIs" dxfId="5" priority="11" stopIfTrue="1" operator="equal">
      <formula>""</formula>
    </cfRule>
  </conditionalFormatting>
  <conditionalFormatting sqref="D13:D58">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58">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58">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3" sqref="B3"/>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99</v>
      </c>
      <c r="E1" s="4"/>
      <c r="F1" s="4"/>
      <c r="G1" s="4"/>
    </row>
    <row r="2" spans="1:7" x14ac:dyDescent="0.2">
      <c r="A2" s="17" t="s">
        <v>10</v>
      </c>
      <c r="B2" s="5" t="s">
        <v>100</v>
      </c>
      <c r="E2" s="4"/>
      <c r="F2" s="4"/>
      <c r="G2" s="4"/>
    </row>
    <row r="3" spans="1:7" x14ac:dyDescent="0.2">
      <c r="A3" s="17" t="s">
        <v>11</v>
      </c>
      <c r="B3" s="81" t="s">
        <v>104</v>
      </c>
      <c r="C3" s="5"/>
      <c r="E3" s="62"/>
      <c r="F3" s="4"/>
      <c r="G3" s="4"/>
    </row>
    <row r="4" spans="1:7" x14ac:dyDescent="0.2">
      <c r="A4" s="17" t="s">
        <v>12</v>
      </c>
      <c r="B4" s="10" t="s">
        <v>103</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1600423</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47</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76.5" x14ac:dyDescent="0.2">
      <c r="A23" s="21" t="s">
        <v>15</v>
      </c>
      <c r="B23" s="22" t="s">
        <v>49</v>
      </c>
      <c r="E23" s="4"/>
      <c r="F23" s="4"/>
      <c r="G23" s="61"/>
    </row>
    <row r="24" spans="1:256" ht="63.75" x14ac:dyDescent="0.2">
      <c r="A24" s="21" t="s">
        <v>16</v>
      </c>
      <c r="B24" s="22" t="s">
        <v>102</v>
      </c>
      <c r="E24" s="4"/>
      <c r="F24" s="4"/>
      <c r="G24" s="61"/>
    </row>
    <row r="25" spans="1:256" ht="38.25" x14ac:dyDescent="0.2">
      <c r="A25" s="21" t="s">
        <v>17</v>
      </c>
      <c r="B25" s="57" t="s">
        <v>101</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2022-08-02T17:42:44Z</cp:lastPrinted>
  <dcterms:created xsi:type="dcterms:W3CDTF">2006-04-18T17:38:46Z</dcterms:created>
  <dcterms:modified xsi:type="dcterms:W3CDTF">2022-09-21T13:06:52Z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