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EstaPasta_de_trabalho"/>
  <mc:AlternateContent xmlns:mc="http://schemas.openxmlformats.org/markup-compatibility/2006">
    <mc:Choice Requires="x15">
      <x15ac:absPath xmlns:x15ac="http://schemas.microsoft.com/office/spreadsheetml/2010/11/ac" url="D:\licitacoes\2022\Pregão Eletrônico\Pregão Eletrônico 062-22 - Eventual Aquisição de Instrumentais cirúrgicos - SMS\"/>
    </mc:Choice>
  </mc:AlternateContent>
  <xr:revisionPtr revIDLastSave="0" documentId="13_ncr:1_{D0749878-932A-467A-A426-48E031027BFB}"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Preços'!$A$11:$G$116</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A110" i="1" l="1"/>
  <c r="A111" i="1"/>
  <c r="A112" i="1"/>
  <c r="A113" i="1"/>
  <c r="A114" i="1"/>
  <c r="A115" i="1"/>
  <c r="A116" i="1"/>
  <c r="A109" i="1"/>
  <c r="E6" i="1"/>
  <c r="G13" i="1"/>
  <c r="A4" i="1"/>
  <c r="A107" i="1"/>
  <c r="A108" i="1"/>
  <c r="A106" i="1"/>
  <c r="A105" i="1"/>
  <c r="A6" i="1"/>
  <c r="A5" i="1"/>
  <c r="A3" i="1"/>
  <c r="F104" i="1" l="1"/>
</calcChain>
</file>

<file path=xl/sharedStrings.xml><?xml version="1.0" encoding="utf-8"?>
<sst xmlns="http://schemas.openxmlformats.org/spreadsheetml/2006/main" count="238" uniqueCount="147">
  <si>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</si>
  <si>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</si>
  <si>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</si>
  <si>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</si>
  <si>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</si>
  <si>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</si>
  <si>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</si>
  <si>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</si>
  <si>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</si>
  <si>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</si>
  <si>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</si>
  <si>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</si>
  <si>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</si>
  <si>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</si>
  <si>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</si>
  <si>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</si>
  <si>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</si>
  <si>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</si>
  <si>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</si>
  <si>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</si>
  <si>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</si>
  <si>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</si>
  <si>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</si>
  <si>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</si>
  <si>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</si>
  <si>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</si>
  <si>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</si>
  <si>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</si>
  <si>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</si>
  <si>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</si>
  <si>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</si>
  <si>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</si>
  <si>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</si>
  <si>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</si>
  <si>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</si>
  <si>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</si>
  <si>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</si>
  <si>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</si>
  <si>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</si>
  <si>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</si>
  <si>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</si>
  <si>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</si>
  <si>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</si>
  <si>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</si>
  <si>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</si>
  <si>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</si>
  <si>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</si>
  <si>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</si>
  <si>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O objeto do presente termo de referência será recebido de forma parcelada pela Secretaria com prazo não superior a 15 (quinze) dias úteis após recebimento de cada nota de empenho de acordo com a necessidade e disponibilidade física de armazenamento no estoque, conforme solicitação do responsável por fiscalizar este contrato.</t>
  </si>
  <si>
    <t>Afastador Farabeuf 01-0021 13mm - 14cm 5 ½</t>
  </si>
  <si>
    <t>Afastador Farabeuf 01-0022 20mm - 17cm 6 ¾"</t>
  </si>
  <si>
    <t>Afastador autoestático Mayo - Adams 01-0041 17cm - 6¾"</t>
  </si>
  <si>
    <t>Afastador autoestático Weitlaner Agudo|Sharp 01-0055|16cm 6¼"</t>
  </si>
  <si>
    <t>Afastador autoestático Jansen 01-0037|10cm 4" Rombo</t>
  </si>
  <si>
    <t>Afastador Balfour A B C D 01-0003 | 45x80 100mm 60mm 32mm 32mm 270mm 270mm 200mm 200mm 01-0003 | 45x80</t>
  </si>
  <si>
    <t>Afastador Ankeney 01-0801 Grande Large size C/3 pares de valvas With 3 pairs of blades</t>
  </si>
  <si>
    <t>Afastador Espátula Abdominal Ribbon 01-0112 | 50mm 33cm 13”</t>
  </si>
  <si>
    <t>Afastador Reverdin 01-0108 55x70mm 29cm 11½”</t>
  </si>
  <si>
    <t>Pinça hemostática Collin 03-0166 16cm 6¼"</t>
  </si>
  <si>
    <t>Pinça hemostática Adson18cm 7 03-0148</t>
  </si>
  <si>
    <t>Pinça hemostática Adson18cm 7” 03-0149</t>
  </si>
  <si>
    <t>Pinça hemostática Halsted-Mosquito12cm 4¾”03-0197</t>
  </si>
  <si>
    <t>Pinça hemostática Halsted-Mosquito12cm 4¾”03-0199</t>
  </si>
  <si>
    <t>Pinça hemostática Kelly 03-0209|14cm 5½"</t>
  </si>
  <si>
    <t>Pinça hemostática Kelly 03-0210|16cm 6¼"</t>
  </si>
  <si>
    <t>Pinça hemostática Kelly 03-0211|14cm 5½"</t>
  </si>
  <si>
    <t>Pinça hemostática Kelly 03-0212|16cm 6¼"</t>
  </si>
  <si>
    <t>Pinça hemostática Kocher 14cm 5½"03-0214</t>
  </si>
  <si>
    <t>Pinça hemostática Kocher 14cm 5½"03-0215</t>
  </si>
  <si>
    <t>Pinça hemostática Rochester-Ochsner 03-0241 20cm 8"</t>
  </si>
  <si>
    <t>Pinça hemostática Rochester-Ochsner 03-0246 20cm 8”</t>
  </si>
  <si>
    <t>Pinça hemostática Schnidt03-0259 | 19cm 7½"</t>
  </si>
  <si>
    <t>Pinça hemostática Schnidt03-0262 | 21cm 8¼"</t>
  </si>
  <si>
    <t>Pinça hemostática Allis 03-0151 19cm 7 ½¨</t>
  </si>
  <si>
    <t>Pinça hemostática Mixter 23cm 9¨ 03-0227</t>
  </si>
  <si>
    <t>Pinça hemostática Gemini 18cm 7" 03-0701</t>
  </si>
  <si>
    <t>Pinça para pólipos e curativos Collin 25cm 10" 03-0164</t>
  </si>
  <si>
    <t>Pinça para pólipos e curativos Foerster Serrilhada 03-0191 20cm 8"</t>
  </si>
  <si>
    <t>Pinça para pólipos e curativos Foerster Serrilhada 03-0192 25cm 10"</t>
  </si>
  <si>
    <t>Pinça para pólipos e curativos Hartmann 03-0204 14cm 5½"</t>
  </si>
  <si>
    <t>Pinça para pólipos e curativos Duval-Collin 03-0181 23cm 9"</t>
  </si>
  <si>
    <t>Pinça clamps intestinal Kocher 03-0799 25cm 10"</t>
  </si>
  <si>
    <t>Pinça clamps intestinal Kocher 03-0800 25cm 10"</t>
  </si>
  <si>
    <t>Pinça clamps intestinal Pinça para dissecção do deferente/ 03-1123 14cm 5½"</t>
  </si>
  <si>
    <t>Pinça clamps intestinal Pinça para apreensão do deferente/ 03-1124 Collin 03-0165 14cm  5½”</t>
  </si>
  <si>
    <t>Pinça clamps intestinal Randall 03-0238 19cm 7½" 03-0237 19,5cm 7¾" 03-0236 21cm 8¼" 03-0235 23cm 9"</t>
  </si>
  <si>
    <t>Pinça clamps intestinal Desjardins 23cm 9" 03-0176</t>
  </si>
  <si>
    <t>Pinça clamps intestinal Pozzi 03-0232 25cm 10"</t>
  </si>
  <si>
    <t>Pinça clamps intestinal Moynihan 03-0836 23cm 9"</t>
  </si>
  <si>
    <t>Pinça clamps intestinal Winter28cm 11" 03-0267 Reta</t>
  </si>
  <si>
    <t>Pinça clamps intestinal Winter28cm 11" 03-0270 Curva</t>
  </si>
  <si>
    <t>Pinça clamps intestinal Faure03-0182 20cm 8"</t>
  </si>
  <si>
    <t>Pinça clamps intestinal Backhaus03-0160|13cm 5"</t>
  </si>
  <si>
    <t>Pinça clamps intestinal Backhaus03-2590|15cm 6”</t>
  </si>
  <si>
    <t>Porta-agulhas Mayo-Hegar05-0278 14cm 5½"</t>
  </si>
  <si>
    <t>Porta-agulhas Mayo-Hegar05-0280 18cm 7"</t>
  </si>
  <si>
    <t>Porta-agulhas Mayo-Hegar05-0290 14cm 5½"</t>
  </si>
  <si>
    <t>Porta-agulhas Mayo-Hegar05-0293 20cm 8"</t>
  </si>
  <si>
    <t>Espéculo vaginal Collin nº102-0145 28x95mm</t>
  </si>
  <si>
    <t>Espéculo vaginal Collin nº202-0146 35x110mm</t>
  </si>
  <si>
    <t>Espéculo vaginal Collin n 302-0147 40x120mm</t>
  </si>
  <si>
    <t>Espéculo vaginal Collin 02-0144 10x75mm Para virgem</t>
  </si>
  <si>
    <t>Pinça de dissecção Adson 12cm 4¾" 04-0295</t>
  </si>
  <si>
    <t>Pinça de dissecção Semken 04-0336 16cm 6¼"</t>
  </si>
  <si>
    <t>Pinça de dissecção Cushing 18cm 7"04-0298</t>
  </si>
  <si>
    <t>Pinça de dissecção com dentes Adson12cm 4¾"04-0296</t>
  </si>
  <si>
    <t>Pinça de dissecção com dentes Standard 16cm 6¼" 04-0312</t>
  </si>
  <si>
    <t>Pinça de dissecção com dentes Standard 18cm 7" 04-0313</t>
  </si>
  <si>
    <t>Pinça de dissecção com dentes Potts-Smith 04-0333 25cm 10"</t>
  </si>
  <si>
    <t>Tesoura cirúrgica Standard 06-0360 12cm 4¾"</t>
  </si>
  <si>
    <t>Tesoura cirúrgica Standard 06-0365 12cm 4¾"</t>
  </si>
  <si>
    <t>Tesoura cirúrgica Mayo-Stille06-0381 17cm 6¾"</t>
  </si>
  <si>
    <t>Tesoura cirúrgica Metzenbaum06-0385 14cm 5½"</t>
  </si>
  <si>
    <t>Tesoura cirúrgica Metzenbaum06-0387 20cm 8"</t>
  </si>
  <si>
    <t>Tesoura cirúrgica Metzenbaum06-0389 14cm 5½"</t>
  </si>
  <si>
    <t>Tesoura cirúrgica Metzenbaum06-0391 20cm 8"</t>
  </si>
  <si>
    <t>Tubo de aspiração Yankauer 10-0631|28,5cm 11¾"</t>
  </si>
  <si>
    <t>Cureta uterina Schroeder 30cm 12" 10-0086 10-0074 10-0077 10-0080 10-0083 Cortantes Sharp Cortantes Sharp Rombas Romas Blunt Rombas Romas Blunt 10-0089 10-0087 10-0075 10-0078 10-0081 10-0084 10-0090 10-0088 10-0076 10-0079 10-0082 10-0085 10-0091</t>
  </si>
  <si>
    <t>Cureta uterina Recamier 31cm 12¼"Cortante 10-0074 10-0075 10-0076 10-0077 10-0078 10-0079</t>
  </si>
  <si>
    <t>Cureta uterina Sims 25cm 10"10-0092 10-0095 10-0093 10-0096 10-0094 10-0097</t>
  </si>
  <si>
    <t xml:space="preserve">Cureta uterina Wallich 10-0098 32cm 12½" 10-0101 42cm 16½" 10-0099 32cm 12½" 10-0102    42cm 16½" 10-0100 32cm 12½" 10-0103 42cm 16½"   </t>
  </si>
  <si>
    <t>Cureta uterina Histerômetro Collin 10-0123 28cm 11"</t>
  </si>
  <si>
    <t>Cureta uterina Saca-Fibroma Doyen 10-0129 17cm 6¾"</t>
  </si>
  <si>
    <t>Amniótomo Beacham 10-0058 19cm 7½” inoxidavel</t>
  </si>
  <si>
    <t>Cabo de bisturi Nº3 10-0060 12cm 4¾"</t>
  </si>
  <si>
    <t>Cabo de bisturi Nº4 10-0061 12cm 4¾"</t>
  </si>
  <si>
    <t>Clip porta-instrumentos Safety pin Mayo-Bunt -10-0069|14cm 5½"</t>
  </si>
  <si>
    <t>Cuba rim de inox 20 x 12cm</t>
  </si>
  <si>
    <t>Cuba inox 9cm</t>
  </si>
  <si>
    <t>Jogo de dilatador vela de hegar do n° 1 ao 20</t>
  </si>
  <si>
    <t>Conjunto</t>
  </si>
  <si>
    <t>Baliú10-0071</t>
  </si>
  <si>
    <t>Caixa cirúrgica 10-3075|48x22x12cm|18” 57/64 x 8¾” x 4¾”</t>
  </si>
  <si>
    <t>Caixa cirúrgica 10-3099|32x22x09cm|14”x 8¾”x 3½”</t>
  </si>
  <si>
    <t xml:space="preserve">Caixa cirúrgica PINÇA FAURE 20,5 CM </t>
  </si>
  <si>
    <t>Bacia Inox Hospitalar 35 cm capacidade 4700 ml</t>
  </si>
  <si>
    <t>Balde em aço inox hospitalar capacidade 05 litros</t>
  </si>
  <si>
    <t>Comadre em Inox Tamanho 40 cm x 30 cm capacidade 3500 ml</t>
  </si>
  <si>
    <t>Papagaio Inox Hospitalar 01 litro</t>
  </si>
  <si>
    <t>Bandeja Inox Retangular 30 x 20 x 04 cm com registro na ANVISA</t>
  </si>
  <si>
    <t>UNID</t>
  </si>
  <si>
    <t>PREGÃO ELETRÔNICO Nº 062/2022</t>
  </si>
  <si>
    <t>PROCESSO ADMINISTRATIVO N° 1544/2022 de 19/05/2022</t>
  </si>
  <si>
    <t>EVENTUAL AQUISIÇÃO DE INSTRUMENTAIS CIRÚRGICOS E EQUIPAMENTOS PÓS OPERATÓRIOS - SRP</t>
  </si>
  <si>
    <t>Os bens deverão ser entregues no endereço do Hospital Municipal situado a Rua Carlos Alberto Pinheiro de Moura Junior, nº 60, centro, Sumidouro no horário das 09:00 às 16:00 horas, nos dias úteis, de segunda a sexta-feira. Sendo o frete, carga e descarga por conta do fornecedor até o local indicado.</t>
  </si>
  <si>
    <t>O pagamento do objeto de que trata o PREGÃO ELETRÔNICO 062/2022, será efetuado pela Tesouraria da Secretaria Municipal de Saúde de Sumidouro.</t>
  </si>
  <si>
    <t>Abertura das Propostas: 05/10/2022,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</si>
</sst>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1544/22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116"/>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79" t="s">
        <v>19</v>
      </c>
      <c r="B2" s="79"/>
      <c r="C2" s="79"/>
      <c r="D2" s="79"/>
      <c r="E2" s="79"/>
      <c r="F2" s="79"/>
      <c r="G2" s="79"/>
    </row>
    <row r="3" spans="1:13" x14ac:dyDescent="0.2">
      <c r="A3" s="79" t="str">
        <f>UPPER(Dados!B1&amp;"  -  "&amp;Dados!B4)</f>
        <v>PREGÃO ELETRÔNICO Nº 062/2022  -  ABERTURA DAS PROPOSTAS: 05/10/2022, ÀS 09:00HS</v>
      </c>
      <c r="B3" s="79"/>
      <c r="C3" s="79"/>
      <c r="D3" s="79"/>
      <c r="E3" s="79"/>
      <c r="F3" s="79"/>
      <c r="G3" s="79"/>
    </row>
    <row r="4" spans="1:13" x14ac:dyDescent="0.2">
      <c r="A4" s="80" t="str">
        <f>Dados!B3</f>
        <v>EVENTUAL AQUISIÇÃO DE INSTRUMENTAIS CIRÚRGICOS E EQUIPAMENTOS PÓS OPERATÓRIOS - SRP</v>
      </c>
      <c r="B4" s="80"/>
      <c r="C4" s="80"/>
      <c r="D4" s="80"/>
      <c r="E4" s="80"/>
      <c r="F4" s="80"/>
      <c r="G4" s="80"/>
    </row>
    <row r="5" spans="1:13" x14ac:dyDescent="0.2">
      <c r="A5" s="79" t="str">
        <f>Dados!B2</f>
        <v>PROCESSO ADMINISTRATIVO N° 1544/2022 de 19/05/2022</v>
      </c>
      <c r="B5" s="79"/>
      <c r="C5" s="79"/>
      <c r="D5" s="79"/>
      <c r="E5" s="79"/>
      <c r="F5" s="79"/>
      <c r="G5" s="79"/>
    </row>
    <row r="6" spans="1:13" x14ac:dyDescent="0.2">
      <c r="A6" s="60" t="str">
        <f>Dados!B7</f>
        <v>MENOR PREÇO POR ITEM</v>
      </c>
      <c r="B6" s="60"/>
      <c r="C6" s="77" t="s">
        <v>29</v>
      </c>
      <c r="D6" s="77"/>
      <c r="E6" s="78">
        <f>Dados!B8</f>
        <v>186602.30800000002</v>
      </c>
      <c r="F6" s="78"/>
      <c r="G6" s="60"/>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8"/>
      <c r="L8" s="41"/>
    </row>
    <row r="9" spans="1:13" s="8" customFormat="1" ht="12" customHeight="1" x14ac:dyDescent="0.2">
      <c r="A9" s="16" t="s">
        <v>1</v>
      </c>
      <c r="B9" s="71"/>
      <c r="C9" s="71"/>
      <c r="D9" s="71"/>
      <c r="E9" s="71"/>
      <c r="F9" s="71"/>
      <c r="G9" s="71"/>
      <c r="H9" s="48"/>
      <c r="L9" s="41"/>
      <c r="M9" s="41"/>
    </row>
    <row r="10" spans="1:13" s="8" customFormat="1" ht="12" customHeight="1" x14ac:dyDescent="0.2">
      <c r="A10" s="16" t="s">
        <v>2</v>
      </c>
      <c r="B10" s="68"/>
      <c r="C10" s="29" t="s">
        <v>8</v>
      </c>
      <c r="D10" s="76"/>
      <c r="E10" s="76"/>
      <c r="F10" s="76"/>
      <c r="G10" s="76"/>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11.25" x14ac:dyDescent="0.2">
      <c r="A13" s="37">
        <v>1</v>
      </c>
      <c r="B13" s="35" t="s">
        <v>49</v>
      </c>
      <c r="C13" s="38" t="s">
        <v>140</v>
      </c>
      <c r="D13" s="56">
        <v>10</v>
      </c>
      <c r="E13" s="59">
        <v>36.865000000000002</v>
      </c>
      <c r="F13" s="67"/>
      <c r="G13" s="39" t="str">
        <f>IF(F13="","",IF(ISTEXT(F13),"NC",F13*D13))</f>
        <v/>
      </c>
      <c r="H13" s="48"/>
      <c r="K13" s="7"/>
      <c r="L13" s="41"/>
    </row>
    <row r="14" spans="1:13" s="8" customFormat="1" ht="11.25" x14ac:dyDescent="0.2">
      <c r="A14" s="37">
        <v>2</v>
      </c>
      <c r="B14" s="35" t="s">
        <v>50</v>
      </c>
      <c r="C14" s="38" t="s">
        <v>140</v>
      </c>
      <c r="D14" s="56">
        <v>30</v>
      </c>
      <c r="E14" s="59">
        <v>32.79</v>
      </c>
      <c r="F14" s="67"/>
      <c r="G14" s="39" t="str">
        <f t="shared" ref="G14:G77" si="0">IF(F14="","",IF(ISTEXT(F14),"NC",F14*D14))</f>
        <v/>
      </c>
      <c r="H14" s="48"/>
      <c r="K14" s="7"/>
      <c r="L14" s="41"/>
    </row>
    <row r="15" spans="1:13" s="8" customFormat="1" ht="11.25" x14ac:dyDescent="0.2">
      <c r="A15" s="37">
        <v>3</v>
      </c>
      <c r="B15" s="35" t="s">
        <v>51</v>
      </c>
      <c r="C15" s="38" t="s">
        <v>140</v>
      </c>
      <c r="D15" s="56">
        <v>1</v>
      </c>
      <c r="E15" s="59">
        <v>1407.73</v>
      </c>
      <c r="F15" s="67"/>
      <c r="G15" s="39" t="str">
        <f t="shared" si="0"/>
        <v/>
      </c>
      <c r="H15" s="48"/>
      <c r="K15" s="7"/>
      <c r="L15" s="41"/>
    </row>
    <row r="16" spans="1:13" s="8" customFormat="1" ht="11.25" x14ac:dyDescent="0.2">
      <c r="A16" s="37">
        <v>4</v>
      </c>
      <c r="B16" s="35" t="s">
        <v>52</v>
      </c>
      <c r="C16" s="38" t="s">
        <v>140</v>
      </c>
      <c r="D16" s="56">
        <v>1</v>
      </c>
      <c r="E16" s="59">
        <v>740</v>
      </c>
      <c r="F16" s="67"/>
      <c r="G16" s="39" t="str">
        <f t="shared" si="0"/>
        <v/>
      </c>
      <c r="H16" s="48"/>
      <c r="K16" s="7"/>
      <c r="L16" s="41"/>
    </row>
    <row r="17" spans="1:12" s="8" customFormat="1" ht="11.25" x14ac:dyDescent="0.2">
      <c r="A17" s="37">
        <v>5</v>
      </c>
      <c r="B17" s="35" t="s">
        <v>53</v>
      </c>
      <c r="C17" s="38" t="s">
        <v>140</v>
      </c>
      <c r="D17" s="56">
        <v>1</v>
      </c>
      <c r="E17" s="59">
        <v>1078</v>
      </c>
      <c r="F17" s="67"/>
      <c r="G17" s="39" t="str">
        <f t="shared" si="0"/>
        <v/>
      </c>
      <c r="H17" s="48"/>
      <c r="K17" s="7"/>
      <c r="L17" s="41"/>
    </row>
    <row r="18" spans="1:12" s="8" customFormat="1" ht="22.5" x14ac:dyDescent="0.2">
      <c r="A18" s="37">
        <v>6</v>
      </c>
      <c r="B18" s="35" t="s">
        <v>54</v>
      </c>
      <c r="C18" s="38" t="s">
        <v>140</v>
      </c>
      <c r="D18" s="56">
        <v>6</v>
      </c>
      <c r="E18" s="59">
        <v>1518.1130000000001</v>
      </c>
      <c r="F18" s="67"/>
      <c r="G18" s="39" t="str">
        <f t="shared" si="0"/>
        <v/>
      </c>
      <c r="H18" s="48"/>
      <c r="K18" s="7"/>
      <c r="L18" s="41"/>
    </row>
    <row r="19" spans="1:12" s="8" customFormat="1" ht="22.5" x14ac:dyDescent="0.2">
      <c r="A19" s="37">
        <v>7</v>
      </c>
      <c r="B19" s="35" t="s">
        <v>55</v>
      </c>
      <c r="C19" s="38" t="s">
        <v>140</v>
      </c>
      <c r="D19" s="56">
        <v>1</v>
      </c>
      <c r="E19" s="59">
        <v>2350</v>
      </c>
      <c r="F19" s="67"/>
      <c r="G19" s="39" t="str">
        <f t="shared" si="0"/>
        <v/>
      </c>
      <c r="H19" s="48"/>
      <c r="K19" s="7"/>
      <c r="L19" s="41"/>
    </row>
    <row r="20" spans="1:12" s="8" customFormat="1" ht="11.25" x14ac:dyDescent="0.2">
      <c r="A20" s="37">
        <v>8</v>
      </c>
      <c r="B20" s="35" t="s">
        <v>56</v>
      </c>
      <c r="C20" s="38" t="s">
        <v>140</v>
      </c>
      <c r="D20" s="56">
        <v>8</v>
      </c>
      <c r="E20" s="59">
        <v>1061.67</v>
      </c>
      <c r="F20" s="67"/>
      <c r="G20" s="39" t="str">
        <f t="shared" si="0"/>
        <v/>
      </c>
      <c r="H20" s="48"/>
      <c r="K20" s="7"/>
      <c r="L20" s="41"/>
    </row>
    <row r="21" spans="1:12" s="8" customFormat="1" ht="11.25" x14ac:dyDescent="0.2">
      <c r="A21" s="37">
        <v>9</v>
      </c>
      <c r="B21" s="35" t="s">
        <v>57</v>
      </c>
      <c r="C21" s="38" t="s">
        <v>140</v>
      </c>
      <c r="D21" s="56">
        <v>8</v>
      </c>
      <c r="E21" s="59">
        <v>178.63300000000001</v>
      </c>
      <c r="F21" s="67"/>
      <c r="G21" s="39" t="str">
        <f t="shared" si="0"/>
        <v/>
      </c>
      <c r="H21" s="48"/>
      <c r="K21" s="7"/>
      <c r="L21" s="41"/>
    </row>
    <row r="22" spans="1:12" s="8" customFormat="1" ht="11.25" x14ac:dyDescent="0.2">
      <c r="A22" s="37">
        <v>10</v>
      </c>
      <c r="B22" s="35" t="s">
        <v>58</v>
      </c>
      <c r="C22" s="38" t="s">
        <v>140</v>
      </c>
      <c r="D22" s="56">
        <v>10</v>
      </c>
      <c r="E22" s="59">
        <v>174.15299999999999</v>
      </c>
      <c r="F22" s="67"/>
      <c r="G22" s="39" t="str">
        <f t="shared" si="0"/>
        <v/>
      </c>
      <c r="H22" s="48"/>
      <c r="K22" s="7"/>
      <c r="L22" s="41"/>
    </row>
    <row r="23" spans="1:12" s="8" customFormat="1" ht="11.25" x14ac:dyDescent="0.2">
      <c r="A23" s="37">
        <v>11</v>
      </c>
      <c r="B23" s="35" t="s">
        <v>59</v>
      </c>
      <c r="C23" s="38" t="s">
        <v>140</v>
      </c>
      <c r="D23" s="56">
        <v>8</v>
      </c>
      <c r="E23" s="59">
        <v>78.63</v>
      </c>
      <c r="F23" s="67"/>
      <c r="G23" s="39" t="str">
        <f t="shared" si="0"/>
        <v/>
      </c>
      <c r="H23" s="48"/>
      <c r="K23" s="7"/>
      <c r="L23" s="41"/>
    </row>
    <row r="24" spans="1:12" s="8" customFormat="1" ht="11.25" x14ac:dyDescent="0.2">
      <c r="A24" s="37">
        <v>12</v>
      </c>
      <c r="B24" s="35" t="s">
        <v>60</v>
      </c>
      <c r="C24" s="38" t="s">
        <v>140</v>
      </c>
      <c r="D24" s="56">
        <v>8</v>
      </c>
      <c r="E24" s="59">
        <v>70.599999999999994</v>
      </c>
      <c r="F24" s="67"/>
      <c r="G24" s="39" t="str">
        <f t="shared" si="0"/>
        <v/>
      </c>
      <c r="H24" s="48"/>
      <c r="K24" s="7"/>
      <c r="L24" s="41"/>
    </row>
    <row r="25" spans="1:12" s="8" customFormat="1" ht="11.25" x14ac:dyDescent="0.2">
      <c r="A25" s="37">
        <v>13</v>
      </c>
      <c r="B25" s="35" t="s">
        <v>61</v>
      </c>
      <c r="C25" s="38" t="s">
        <v>140</v>
      </c>
      <c r="D25" s="56">
        <v>10</v>
      </c>
      <c r="E25" s="59">
        <v>43.902999999999999</v>
      </c>
      <c r="F25" s="67"/>
      <c r="G25" s="39" t="str">
        <f t="shared" si="0"/>
        <v/>
      </c>
      <c r="H25" s="48"/>
      <c r="K25" s="7"/>
      <c r="L25" s="41"/>
    </row>
    <row r="26" spans="1:12" s="8" customFormat="1" ht="11.25" x14ac:dyDescent="0.2">
      <c r="A26" s="37">
        <v>14</v>
      </c>
      <c r="B26" s="35" t="s">
        <v>62</v>
      </c>
      <c r="C26" s="38" t="s">
        <v>140</v>
      </c>
      <c r="D26" s="56">
        <v>10</v>
      </c>
      <c r="E26" s="59">
        <v>43.902999999999999</v>
      </c>
      <c r="F26" s="67"/>
      <c r="G26" s="39" t="str">
        <f t="shared" si="0"/>
        <v/>
      </c>
      <c r="H26" s="48"/>
      <c r="K26" s="7"/>
      <c r="L26" s="41"/>
    </row>
    <row r="27" spans="1:12" s="8" customFormat="1" ht="11.25" x14ac:dyDescent="0.2">
      <c r="A27" s="37">
        <v>15</v>
      </c>
      <c r="B27" s="35" t="s">
        <v>63</v>
      </c>
      <c r="C27" s="38" t="s">
        <v>140</v>
      </c>
      <c r="D27" s="56">
        <v>50</v>
      </c>
      <c r="E27" s="59">
        <v>68.2</v>
      </c>
      <c r="F27" s="67"/>
      <c r="G27" s="39" t="str">
        <f t="shared" si="0"/>
        <v/>
      </c>
      <c r="H27" s="48"/>
      <c r="K27" s="7"/>
      <c r="L27" s="41"/>
    </row>
    <row r="28" spans="1:12" s="8" customFormat="1" ht="11.25" x14ac:dyDescent="0.2">
      <c r="A28" s="37">
        <v>16</v>
      </c>
      <c r="B28" s="35" t="s">
        <v>64</v>
      </c>
      <c r="C28" s="38" t="s">
        <v>140</v>
      </c>
      <c r="D28" s="56">
        <v>50</v>
      </c>
      <c r="E28" s="59">
        <v>58.98</v>
      </c>
      <c r="F28" s="67"/>
      <c r="G28" s="39" t="str">
        <f t="shared" si="0"/>
        <v/>
      </c>
      <c r="H28" s="48"/>
      <c r="K28" s="7"/>
      <c r="L28" s="41"/>
    </row>
    <row r="29" spans="1:12" s="8" customFormat="1" ht="11.25" x14ac:dyDescent="0.2">
      <c r="A29" s="37">
        <v>17</v>
      </c>
      <c r="B29" s="35" t="s">
        <v>65</v>
      </c>
      <c r="C29" s="38" t="s">
        <v>140</v>
      </c>
      <c r="D29" s="56">
        <v>50</v>
      </c>
      <c r="E29" s="59">
        <v>50.55</v>
      </c>
      <c r="F29" s="67"/>
      <c r="G29" s="39" t="str">
        <f t="shared" si="0"/>
        <v/>
      </c>
      <c r="H29" s="48"/>
      <c r="K29" s="7"/>
      <c r="L29" s="41"/>
    </row>
    <row r="30" spans="1:12" s="8" customFormat="1" ht="11.25" x14ac:dyDescent="0.2">
      <c r="A30" s="37">
        <v>18</v>
      </c>
      <c r="B30" s="35" t="s">
        <v>66</v>
      </c>
      <c r="C30" s="38" t="s">
        <v>140</v>
      </c>
      <c r="D30" s="56">
        <v>50</v>
      </c>
      <c r="E30" s="59">
        <v>58.98</v>
      </c>
      <c r="F30" s="67"/>
      <c r="G30" s="39" t="str">
        <f t="shared" si="0"/>
        <v/>
      </c>
      <c r="H30" s="48"/>
      <c r="K30" s="7"/>
      <c r="L30" s="41"/>
    </row>
    <row r="31" spans="1:12" s="8" customFormat="1" ht="11.25" x14ac:dyDescent="0.2">
      <c r="A31" s="37">
        <v>19</v>
      </c>
      <c r="B31" s="35" t="s">
        <v>67</v>
      </c>
      <c r="C31" s="38" t="s">
        <v>140</v>
      </c>
      <c r="D31" s="56">
        <v>50</v>
      </c>
      <c r="E31" s="59">
        <v>75.804000000000002</v>
      </c>
      <c r="F31" s="67"/>
      <c r="G31" s="39" t="str">
        <f t="shared" si="0"/>
        <v/>
      </c>
      <c r="H31" s="48"/>
      <c r="K31" s="7"/>
      <c r="L31" s="41"/>
    </row>
    <row r="32" spans="1:12" s="8" customFormat="1" ht="11.25" x14ac:dyDescent="0.2">
      <c r="A32" s="37">
        <v>20</v>
      </c>
      <c r="B32" s="35" t="s">
        <v>68</v>
      </c>
      <c r="C32" s="38" t="s">
        <v>140</v>
      </c>
      <c r="D32" s="56">
        <v>50</v>
      </c>
      <c r="E32" s="59">
        <v>75.804000000000002</v>
      </c>
      <c r="F32" s="67"/>
      <c r="G32" s="39" t="str">
        <f t="shared" si="0"/>
        <v/>
      </c>
      <c r="H32" s="48"/>
      <c r="K32" s="7"/>
      <c r="L32" s="41"/>
    </row>
    <row r="33" spans="1:12" s="8" customFormat="1" ht="11.25" x14ac:dyDescent="0.2">
      <c r="A33" s="37">
        <v>21</v>
      </c>
      <c r="B33" s="35" t="s">
        <v>69</v>
      </c>
      <c r="C33" s="38" t="s">
        <v>140</v>
      </c>
      <c r="D33" s="56">
        <v>40</v>
      </c>
      <c r="E33" s="59">
        <v>175</v>
      </c>
      <c r="F33" s="67"/>
      <c r="G33" s="39" t="str">
        <f t="shared" si="0"/>
        <v/>
      </c>
      <c r="H33" s="48"/>
      <c r="K33" s="7"/>
      <c r="L33" s="41"/>
    </row>
    <row r="34" spans="1:12" s="8" customFormat="1" ht="11.25" x14ac:dyDescent="0.2">
      <c r="A34" s="37">
        <v>22</v>
      </c>
      <c r="B34" s="35" t="s">
        <v>70</v>
      </c>
      <c r="C34" s="38" t="s">
        <v>140</v>
      </c>
      <c r="D34" s="56">
        <v>40</v>
      </c>
      <c r="E34" s="59">
        <v>175</v>
      </c>
      <c r="F34" s="67"/>
      <c r="G34" s="39" t="str">
        <f t="shared" si="0"/>
        <v/>
      </c>
      <c r="H34" s="48"/>
      <c r="K34" s="7"/>
      <c r="L34" s="41"/>
    </row>
    <row r="35" spans="1:12" s="8" customFormat="1" ht="11.25" x14ac:dyDescent="0.2">
      <c r="A35" s="37">
        <v>23</v>
      </c>
      <c r="B35" s="35" t="s">
        <v>71</v>
      </c>
      <c r="C35" s="38" t="s">
        <v>140</v>
      </c>
      <c r="D35" s="56">
        <v>10</v>
      </c>
      <c r="E35" s="59">
        <v>137.80199999999999</v>
      </c>
      <c r="F35" s="67"/>
      <c r="G35" s="39" t="str">
        <f t="shared" si="0"/>
        <v/>
      </c>
      <c r="H35" s="48"/>
      <c r="K35" s="7"/>
      <c r="L35" s="41"/>
    </row>
    <row r="36" spans="1:12" s="8" customFormat="1" ht="11.25" x14ac:dyDescent="0.2">
      <c r="A36" s="37">
        <v>24</v>
      </c>
      <c r="B36" s="35" t="s">
        <v>72</v>
      </c>
      <c r="C36" s="38" t="s">
        <v>140</v>
      </c>
      <c r="D36" s="56">
        <v>10</v>
      </c>
      <c r="E36" s="59">
        <v>180.97</v>
      </c>
      <c r="F36" s="67"/>
      <c r="G36" s="39" t="str">
        <f t="shared" si="0"/>
        <v/>
      </c>
      <c r="H36" s="48"/>
      <c r="K36" s="7"/>
      <c r="L36" s="41"/>
    </row>
    <row r="37" spans="1:12" s="8" customFormat="1" ht="11.25" x14ac:dyDescent="0.2">
      <c r="A37" s="37">
        <v>25</v>
      </c>
      <c r="B37" s="35" t="s">
        <v>73</v>
      </c>
      <c r="C37" s="38" t="s">
        <v>140</v>
      </c>
      <c r="D37" s="56">
        <v>40</v>
      </c>
      <c r="E37" s="59">
        <v>179.79</v>
      </c>
      <c r="F37" s="67"/>
      <c r="G37" s="39" t="str">
        <f t="shared" si="0"/>
        <v/>
      </c>
      <c r="H37" s="48"/>
      <c r="K37" s="7"/>
      <c r="L37" s="41"/>
    </row>
    <row r="38" spans="1:12" s="8" customFormat="1" ht="11.25" x14ac:dyDescent="0.2">
      <c r="A38" s="37">
        <v>26</v>
      </c>
      <c r="B38" s="35" t="s">
        <v>74</v>
      </c>
      <c r="C38" s="38" t="s">
        <v>140</v>
      </c>
      <c r="D38" s="56">
        <v>20</v>
      </c>
      <c r="E38" s="59">
        <v>167.2</v>
      </c>
      <c r="F38" s="67"/>
      <c r="G38" s="39" t="str">
        <f t="shared" si="0"/>
        <v/>
      </c>
      <c r="H38" s="48"/>
      <c r="K38" s="7"/>
      <c r="L38" s="41"/>
    </row>
    <row r="39" spans="1:12" s="8" customFormat="1" ht="11.25" x14ac:dyDescent="0.2">
      <c r="A39" s="37">
        <v>27</v>
      </c>
      <c r="B39" s="35" t="s">
        <v>75</v>
      </c>
      <c r="C39" s="38" t="s">
        <v>140</v>
      </c>
      <c r="D39" s="56">
        <v>10</v>
      </c>
      <c r="E39" s="59">
        <v>62.5</v>
      </c>
      <c r="F39" s="67"/>
      <c r="G39" s="39" t="str">
        <f t="shared" si="0"/>
        <v/>
      </c>
      <c r="H39" s="48"/>
      <c r="K39" s="7"/>
      <c r="L39" s="41"/>
    </row>
    <row r="40" spans="1:12" s="8" customFormat="1" ht="11.25" x14ac:dyDescent="0.2">
      <c r="A40" s="37">
        <v>28</v>
      </c>
      <c r="B40" s="35" t="s">
        <v>76</v>
      </c>
      <c r="C40" s="38" t="s">
        <v>140</v>
      </c>
      <c r="D40" s="56">
        <v>10</v>
      </c>
      <c r="E40" s="59">
        <v>165</v>
      </c>
      <c r="F40" s="67"/>
      <c r="G40" s="39" t="str">
        <f t="shared" si="0"/>
        <v/>
      </c>
      <c r="H40" s="48"/>
      <c r="K40" s="7"/>
      <c r="L40" s="41"/>
    </row>
    <row r="41" spans="1:12" s="8" customFormat="1" ht="11.25" x14ac:dyDescent="0.2">
      <c r="A41" s="37">
        <v>29</v>
      </c>
      <c r="B41" s="35" t="s">
        <v>77</v>
      </c>
      <c r="C41" s="38" t="s">
        <v>140</v>
      </c>
      <c r="D41" s="56">
        <v>20</v>
      </c>
      <c r="E41" s="59">
        <v>185.9</v>
      </c>
      <c r="F41" s="67"/>
      <c r="G41" s="39" t="str">
        <f t="shared" si="0"/>
        <v/>
      </c>
      <c r="H41" s="48"/>
      <c r="K41" s="7"/>
      <c r="L41" s="41"/>
    </row>
    <row r="42" spans="1:12" s="8" customFormat="1" ht="11.25" x14ac:dyDescent="0.2">
      <c r="A42" s="37">
        <v>30</v>
      </c>
      <c r="B42" s="35" t="s">
        <v>78</v>
      </c>
      <c r="C42" s="38" t="s">
        <v>140</v>
      </c>
      <c r="D42" s="56">
        <v>20</v>
      </c>
      <c r="E42" s="59">
        <v>158.983</v>
      </c>
      <c r="F42" s="67"/>
      <c r="G42" s="39" t="str">
        <f t="shared" si="0"/>
        <v/>
      </c>
      <c r="H42" s="48"/>
      <c r="K42" s="7"/>
      <c r="L42" s="41"/>
    </row>
    <row r="43" spans="1:12" s="8" customFormat="1" ht="11.25" x14ac:dyDescent="0.2">
      <c r="A43" s="37">
        <v>31</v>
      </c>
      <c r="B43" s="35" t="s">
        <v>79</v>
      </c>
      <c r="C43" s="38" t="s">
        <v>140</v>
      </c>
      <c r="D43" s="56">
        <v>3</v>
      </c>
      <c r="E43" s="59">
        <v>200.34</v>
      </c>
      <c r="F43" s="67"/>
      <c r="G43" s="39" t="str">
        <f t="shared" si="0"/>
        <v/>
      </c>
      <c r="H43" s="48"/>
      <c r="K43" s="7"/>
      <c r="L43" s="41"/>
    </row>
    <row r="44" spans="1:12" s="8" customFormat="1" ht="11.25" x14ac:dyDescent="0.2">
      <c r="A44" s="37">
        <v>32</v>
      </c>
      <c r="B44" s="35" t="s">
        <v>80</v>
      </c>
      <c r="C44" s="38" t="s">
        <v>140</v>
      </c>
      <c r="D44" s="56">
        <v>6</v>
      </c>
      <c r="E44" s="59">
        <v>285.58999999999997</v>
      </c>
      <c r="F44" s="67"/>
      <c r="G44" s="39" t="str">
        <f t="shared" si="0"/>
        <v/>
      </c>
      <c r="H44" s="48"/>
      <c r="K44" s="7"/>
      <c r="L44" s="41"/>
    </row>
    <row r="45" spans="1:12" s="8" customFormat="1" ht="11.25" x14ac:dyDescent="0.2">
      <c r="A45" s="37">
        <v>33</v>
      </c>
      <c r="B45" s="35" t="s">
        <v>81</v>
      </c>
      <c r="C45" s="38" t="s">
        <v>140</v>
      </c>
      <c r="D45" s="56">
        <v>3</v>
      </c>
      <c r="E45" s="59">
        <v>222.05</v>
      </c>
      <c r="F45" s="67"/>
      <c r="G45" s="39" t="str">
        <f t="shared" si="0"/>
        <v/>
      </c>
      <c r="H45" s="48"/>
      <c r="K45" s="7"/>
      <c r="L45" s="41"/>
    </row>
    <row r="46" spans="1:12" s="8" customFormat="1" ht="11.25" x14ac:dyDescent="0.2">
      <c r="A46" s="37">
        <v>34</v>
      </c>
      <c r="B46" s="35" t="s">
        <v>82</v>
      </c>
      <c r="C46" s="38" t="s">
        <v>140</v>
      </c>
      <c r="D46" s="56">
        <v>3</v>
      </c>
      <c r="E46" s="59">
        <v>222.05</v>
      </c>
      <c r="F46" s="67"/>
      <c r="G46" s="39" t="str">
        <f t="shared" si="0"/>
        <v/>
      </c>
      <c r="H46" s="48"/>
      <c r="K46" s="7"/>
      <c r="L46" s="41"/>
    </row>
    <row r="47" spans="1:12" s="8" customFormat="1" ht="22.5" x14ac:dyDescent="0.2">
      <c r="A47" s="37">
        <v>35</v>
      </c>
      <c r="B47" s="35" t="s">
        <v>83</v>
      </c>
      <c r="C47" s="38" t="s">
        <v>140</v>
      </c>
      <c r="D47" s="56">
        <v>2</v>
      </c>
      <c r="E47" s="59">
        <v>323</v>
      </c>
      <c r="F47" s="67"/>
      <c r="G47" s="39" t="str">
        <f t="shared" si="0"/>
        <v/>
      </c>
      <c r="H47" s="48"/>
      <c r="K47" s="7"/>
      <c r="L47" s="41"/>
    </row>
    <row r="48" spans="1:12" s="8" customFormat="1" ht="22.5" x14ac:dyDescent="0.2">
      <c r="A48" s="37">
        <v>36</v>
      </c>
      <c r="B48" s="35" t="s">
        <v>84</v>
      </c>
      <c r="C48" s="38" t="s">
        <v>140</v>
      </c>
      <c r="D48" s="56">
        <v>2</v>
      </c>
      <c r="E48" s="59">
        <v>323</v>
      </c>
      <c r="F48" s="67"/>
      <c r="G48" s="39" t="str">
        <f t="shared" si="0"/>
        <v/>
      </c>
      <c r="H48" s="48"/>
      <c r="K48" s="7"/>
      <c r="L48" s="41"/>
    </row>
    <row r="49" spans="1:12" s="8" customFormat="1" ht="22.5" x14ac:dyDescent="0.2">
      <c r="A49" s="37">
        <v>37</v>
      </c>
      <c r="B49" s="35" t="s">
        <v>85</v>
      </c>
      <c r="C49" s="38" t="s">
        <v>140</v>
      </c>
      <c r="D49" s="56">
        <v>4</v>
      </c>
      <c r="E49" s="59">
        <v>280</v>
      </c>
      <c r="F49" s="67"/>
      <c r="G49" s="39" t="str">
        <f t="shared" si="0"/>
        <v/>
      </c>
      <c r="H49" s="48"/>
      <c r="K49" s="7"/>
      <c r="L49" s="41"/>
    </row>
    <row r="50" spans="1:12" s="8" customFormat="1" ht="11.25" x14ac:dyDescent="0.2">
      <c r="A50" s="37">
        <v>38</v>
      </c>
      <c r="B50" s="35" t="s">
        <v>86</v>
      </c>
      <c r="C50" s="38" t="s">
        <v>140</v>
      </c>
      <c r="D50" s="56">
        <v>4</v>
      </c>
      <c r="E50" s="59">
        <v>280</v>
      </c>
      <c r="F50" s="67"/>
      <c r="G50" s="39" t="str">
        <f t="shared" si="0"/>
        <v/>
      </c>
      <c r="H50" s="48"/>
      <c r="K50" s="7"/>
      <c r="L50" s="41"/>
    </row>
    <row r="51" spans="1:12" s="8" customFormat="1" ht="11.25" x14ac:dyDescent="0.2">
      <c r="A51" s="37">
        <v>39</v>
      </c>
      <c r="B51" s="35" t="s">
        <v>87</v>
      </c>
      <c r="C51" s="38" t="s">
        <v>140</v>
      </c>
      <c r="D51" s="56">
        <v>6</v>
      </c>
      <c r="E51" s="59">
        <v>450.89600000000002</v>
      </c>
      <c r="F51" s="67"/>
      <c r="G51" s="39" t="str">
        <f t="shared" si="0"/>
        <v/>
      </c>
      <c r="H51" s="48"/>
      <c r="K51" s="7"/>
      <c r="L51" s="41"/>
    </row>
    <row r="52" spans="1:12" s="8" customFormat="1" ht="11.25" x14ac:dyDescent="0.2">
      <c r="A52" s="37">
        <v>40</v>
      </c>
      <c r="B52" s="35" t="s">
        <v>88</v>
      </c>
      <c r="C52" s="38" t="s">
        <v>140</v>
      </c>
      <c r="D52" s="56">
        <v>10</v>
      </c>
      <c r="E52" s="59">
        <v>339.589</v>
      </c>
      <c r="F52" s="67"/>
      <c r="G52" s="39" t="str">
        <f t="shared" si="0"/>
        <v/>
      </c>
      <c r="H52" s="48"/>
      <c r="K52" s="7"/>
      <c r="L52" s="41"/>
    </row>
    <row r="53" spans="1:12" s="8" customFormat="1" ht="11.25" x14ac:dyDescent="0.2">
      <c r="A53" s="37">
        <v>41</v>
      </c>
      <c r="B53" s="35" t="s">
        <v>89</v>
      </c>
      <c r="C53" s="38" t="s">
        <v>140</v>
      </c>
      <c r="D53" s="56">
        <v>10</v>
      </c>
      <c r="E53" s="59">
        <v>195.48</v>
      </c>
      <c r="F53" s="67"/>
      <c r="G53" s="39" t="str">
        <f t="shared" si="0"/>
        <v/>
      </c>
      <c r="H53" s="48"/>
      <c r="K53" s="7"/>
      <c r="L53" s="41"/>
    </row>
    <row r="54" spans="1:12" s="8" customFormat="1" ht="11.25" x14ac:dyDescent="0.2">
      <c r="A54" s="37">
        <v>42</v>
      </c>
      <c r="B54" s="35" t="s">
        <v>90</v>
      </c>
      <c r="C54" s="38" t="s">
        <v>140</v>
      </c>
      <c r="D54" s="56">
        <v>10</v>
      </c>
      <c r="E54" s="59">
        <v>195.48</v>
      </c>
      <c r="F54" s="67"/>
      <c r="G54" s="39" t="str">
        <f t="shared" si="0"/>
        <v/>
      </c>
      <c r="H54" s="48"/>
      <c r="K54" s="7"/>
      <c r="L54" s="41"/>
    </row>
    <row r="55" spans="1:12" s="8" customFormat="1" ht="11.25" x14ac:dyDescent="0.2">
      <c r="A55" s="37">
        <v>43</v>
      </c>
      <c r="B55" s="35" t="s">
        <v>91</v>
      </c>
      <c r="C55" s="38" t="s">
        <v>140</v>
      </c>
      <c r="D55" s="56">
        <v>20</v>
      </c>
      <c r="E55" s="59">
        <v>298.916</v>
      </c>
      <c r="F55" s="67"/>
      <c r="G55" s="39" t="str">
        <f t="shared" si="0"/>
        <v/>
      </c>
      <c r="H55" s="48"/>
      <c r="K55" s="7"/>
      <c r="L55" s="41"/>
    </row>
    <row r="56" spans="1:12" s="8" customFormat="1" ht="11.25" x14ac:dyDescent="0.2">
      <c r="A56" s="37">
        <v>44</v>
      </c>
      <c r="B56" s="35" t="s">
        <v>92</v>
      </c>
      <c r="C56" s="38" t="s">
        <v>140</v>
      </c>
      <c r="D56" s="56">
        <v>25</v>
      </c>
      <c r="E56" s="59">
        <v>48.198</v>
      </c>
      <c r="F56" s="67"/>
      <c r="G56" s="39" t="str">
        <f t="shared" si="0"/>
        <v/>
      </c>
      <c r="H56" s="48"/>
      <c r="K56" s="7"/>
      <c r="L56" s="41"/>
    </row>
    <row r="57" spans="1:12" s="8" customFormat="1" ht="11.25" x14ac:dyDescent="0.2">
      <c r="A57" s="37">
        <v>45</v>
      </c>
      <c r="B57" s="35" t="s">
        <v>93</v>
      </c>
      <c r="C57" s="38" t="s">
        <v>140</v>
      </c>
      <c r="D57" s="56">
        <v>25</v>
      </c>
      <c r="E57" s="59">
        <v>74.069999999999993</v>
      </c>
      <c r="F57" s="67"/>
      <c r="G57" s="39" t="str">
        <f t="shared" si="0"/>
        <v/>
      </c>
      <c r="H57" s="48"/>
      <c r="K57" s="7"/>
      <c r="L57" s="41"/>
    </row>
    <row r="58" spans="1:12" s="8" customFormat="1" ht="11.25" x14ac:dyDescent="0.2">
      <c r="A58" s="37">
        <v>46</v>
      </c>
      <c r="B58" s="35" t="s">
        <v>94</v>
      </c>
      <c r="C58" s="38" t="s">
        <v>140</v>
      </c>
      <c r="D58" s="56">
        <v>20</v>
      </c>
      <c r="E58" s="59">
        <v>82.296999999999997</v>
      </c>
      <c r="F58" s="67"/>
      <c r="G58" s="39" t="str">
        <f t="shared" si="0"/>
        <v/>
      </c>
      <c r="H58" s="48"/>
      <c r="K58" s="7"/>
      <c r="L58" s="41"/>
    </row>
    <row r="59" spans="1:12" s="8" customFormat="1" ht="11.25" x14ac:dyDescent="0.2">
      <c r="A59" s="37">
        <v>47</v>
      </c>
      <c r="B59" s="35" t="s">
        <v>95</v>
      </c>
      <c r="C59" s="38" t="s">
        <v>140</v>
      </c>
      <c r="D59" s="56">
        <v>20</v>
      </c>
      <c r="E59" s="59">
        <v>129.28299999999999</v>
      </c>
      <c r="F59" s="67"/>
      <c r="G59" s="39" t="str">
        <f t="shared" si="0"/>
        <v/>
      </c>
      <c r="H59" s="48"/>
      <c r="K59" s="7"/>
      <c r="L59" s="41"/>
    </row>
    <row r="60" spans="1:12" s="8" customFormat="1" ht="11.25" x14ac:dyDescent="0.2">
      <c r="A60" s="37">
        <v>48</v>
      </c>
      <c r="B60" s="35" t="s">
        <v>96</v>
      </c>
      <c r="C60" s="38" t="s">
        <v>140</v>
      </c>
      <c r="D60" s="56">
        <v>40</v>
      </c>
      <c r="E60" s="59">
        <v>98.537000000000006</v>
      </c>
      <c r="F60" s="67"/>
      <c r="G60" s="39" t="str">
        <f t="shared" si="0"/>
        <v/>
      </c>
      <c r="H60" s="48"/>
      <c r="K60" s="7"/>
      <c r="L60" s="41"/>
    </row>
    <row r="61" spans="1:12" s="8" customFormat="1" ht="11.25" x14ac:dyDescent="0.2">
      <c r="A61" s="37">
        <v>49</v>
      </c>
      <c r="B61" s="35" t="s">
        <v>97</v>
      </c>
      <c r="C61" s="38" t="s">
        <v>140</v>
      </c>
      <c r="D61" s="56">
        <v>10</v>
      </c>
      <c r="E61" s="59">
        <v>170</v>
      </c>
      <c r="F61" s="67"/>
      <c r="G61" s="39" t="str">
        <f t="shared" si="0"/>
        <v/>
      </c>
      <c r="H61" s="48"/>
      <c r="K61" s="7"/>
      <c r="L61" s="41"/>
    </row>
    <row r="62" spans="1:12" s="8" customFormat="1" ht="11.25" x14ac:dyDescent="0.2">
      <c r="A62" s="37">
        <v>50</v>
      </c>
      <c r="B62" s="35" t="s">
        <v>98</v>
      </c>
      <c r="C62" s="38" t="s">
        <v>140</v>
      </c>
      <c r="D62" s="56">
        <v>2</v>
      </c>
      <c r="E62" s="59">
        <v>3.2810000000000001</v>
      </c>
      <c r="F62" s="67"/>
      <c r="G62" s="39" t="str">
        <f t="shared" si="0"/>
        <v/>
      </c>
      <c r="H62" s="48"/>
      <c r="K62" s="7"/>
      <c r="L62" s="41"/>
    </row>
    <row r="63" spans="1:12" s="8" customFormat="1" ht="11.25" x14ac:dyDescent="0.2">
      <c r="A63" s="37">
        <v>51</v>
      </c>
      <c r="B63" s="35" t="s">
        <v>99</v>
      </c>
      <c r="C63" s="38" t="s">
        <v>140</v>
      </c>
      <c r="D63" s="56">
        <v>2</v>
      </c>
      <c r="E63" s="59">
        <v>3.9809999999999999</v>
      </c>
      <c r="F63" s="67"/>
      <c r="G63" s="39" t="str">
        <f t="shared" si="0"/>
        <v/>
      </c>
      <c r="H63" s="48"/>
      <c r="K63" s="7"/>
      <c r="L63" s="41"/>
    </row>
    <row r="64" spans="1:12" s="8" customFormat="1" ht="11.25" x14ac:dyDescent="0.2">
      <c r="A64" s="37">
        <v>52</v>
      </c>
      <c r="B64" s="35" t="s">
        <v>100</v>
      </c>
      <c r="C64" s="38" t="s">
        <v>140</v>
      </c>
      <c r="D64" s="56">
        <v>2</v>
      </c>
      <c r="E64" s="59">
        <v>3.9809999999999999</v>
      </c>
      <c r="F64" s="67"/>
      <c r="G64" s="39" t="str">
        <f t="shared" si="0"/>
        <v/>
      </c>
      <c r="H64" s="48"/>
      <c r="K64" s="7"/>
      <c r="L64" s="41"/>
    </row>
    <row r="65" spans="1:12" s="8" customFormat="1" ht="11.25" x14ac:dyDescent="0.2">
      <c r="A65" s="37">
        <v>53</v>
      </c>
      <c r="B65" s="35" t="s">
        <v>101</v>
      </c>
      <c r="C65" s="38" t="s">
        <v>140</v>
      </c>
      <c r="D65" s="56">
        <v>2</v>
      </c>
      <c r="E65" s="59">
        <v>3.9809999999999999</v>
      </c>
      <c r="F65" s="67"/>
      <c r="G65" s="39" t="str">
        <f t="shared" si="0"/>
        <v/>
      </c>
      <c r="H65" s="48"/>
      <c r="K65" s="7"/>
      <c r="L65" s="41"/>
    </row>
    <row r="66" spans="1:12" s="8" customFormat="1" ht="11.25" x14ac:dyDescent="0.2">
      <c r="A66" s="37">
        <v>54</v>
      </c>
      <c r="B66" s="35" t="s">
        <v>102</v>
      </c>
      <c r="C66" s="38" t="s">
        <v>140</v>
      </c>
      <c r="D66" s="56">
        <v>10</v>
      </c>
      <c r="E66" s="59">
        <v>32.643000000000001</v>
      </c>
      <c r="F66" s="67"/>
      <c r="G66" s="39" t="str">
        <f t="shared" si="0"/>
        <v/>
      </c>
      <c r="H66" s="48"/>
      <c r="K66" s="7"/>
      <c r="L66" s="41"/>
    </row>
    <row r="67" spans="1:12" s="8" customFormat="1" ht="11.25" x14ac:dyDescent="0.2">
      <c r="A67" s="37">
        <v>55</v>
      </c>
      <c r="B67" s="35" t="s">
        <v>103</v>
      </c>
      <c r="C67" s="38" t="s">
        <v>140</v>
      </c>
      <c r="D67" s="56">
        <v>10</v>
      </c>
      <c r="E67" s="59">
        <v>30.23</v>
      </c>
      <c r="F67" s="67"/>
      <c r="G67" s="39" t="str">
        <f t="shared" si="0"/>
        <v/>
      </c>
      <c r="H67" s="48"/>
      <c r="K67" s="7"/>
      <c r="L67" s="41"/>
    </row>
    <row r="68" spans="1:12" s="8" customFormat="1" ht="11.25" x14ac:dyDescent="0.2">
      <c r="A68" s="37">
        <v>56</v>
      </c>
      <c r="B68" s="35" t="s">
        <v>104</v>
      </c>
      <c r="C68" s="38" t="s">
        <v>140</v>
      </c>
      <c r="D68" s="56">
        <v>8</v>
      </c>
      <c r="E68" s="59">
        <v>41.59</v>
      </c>
      <c r="F68" s="67"/>
      <c r="G68" s="39" t="str">
        <f t="shared" si="0"/>
        <v/>
      </c>
      <c r="H68" s="48"/>
      <c r="K68" s="7"/>
      <c r="L68" s="41"/>
    </row>
    <row r="69" spans="1:12" s="8" customFormat="1" ht="11.25" x14ac:dyDescent="0.2">
      <c r="A69" s="37">
        <v>57</v>
      </c>
      <c r="B69" s="35" t="s">
        <v>105</v>
      </c>
      <c r="C69" s="38" t="s">
        <v>140</v>
      </c>
      <c r="D69" s="56">
        <v>10</v>
      </c>
      <c r="E69" s="59">
        <v>50</v>
      </c>
      <c r="F69" s="67"/>
      <c r="G69" s="39" t="str">
        <f t="shared" si="0"/>
        <v/>
      </c>
      <c r="H69" s="48"/>
      <c r="K69" s="7"/>
      <c r="L69" s="41"/>
    </row>
    <row r="70" spans="1:12" s="8" customFormat="1" ht="11.25" x14ac:dyDescent="0.2">
      <c r="A70" s="37">
        <v>58</v>
      </c>
      <c r="B70" s="35" t="s">
        <v>106</v>
      </c>
      <c r="C70" s="38" t="s">
        <v>140</v>
      </c>
      <c r="D70" s="56">
        <v>8</v>
      </c>
      <c r="E70" s="59">
        <v>60.081000000000003</v>
      </c>
      <c r="F70" s="67"/>
      <c r="G70" s="39" t="str">
        <f t="shared" si="0"/>
        <v/>
      </c>
      <c r="H70" s="48"/>
      <c r="K70" s="7"/>
      <c r="L70" s="41"/>
    </row>
    <row r="71" spans="1:12" s="8" customFormat="1" ht="11.25" x14ac:dyDescent="0.2">
      <c r="A71" s="37">
        <v>59</v>
      </c>
      <c r="B71" s="35" t="s">
        <v>107</v>
      </c>
      <c r="C71" s="38" t="s">
        <v>140</v>
      </c>
      <c r="D71" s="56">
        <v>8</v>
      </c>
      <c r="E71" s="59">
        <v>94.911000000000001</v>
      </c>
      <c r="F71" s="67"/>
      <c r="G71" s="39" t="str">
        <f t="shared" si="0"/>
        <v/>
      </c>
      <c r="H71" s="48"/>
      <c r="K71" s="7"/>
      <c r="L71" s="41"/>
    </row>
    <row r="72" spans="1:12" s="8" customFormat="1" ht="11.25" x14ac:dyDescent="0.2">
      <c r="A72" s="37">
        <v>60</v>
      </c>
      <c r="B72" s="35" t="s">
        <v>108</v>
      </c>
      <c r="C72" s="38" t="s">
        <v>140</v>
      </c>
      <c r="D72" s="56">
        <v>6</v>
      </c>
      <c r="E72" s="59">
        <v>107.15</v>
      </c>
      <c r="F72" s="67"/>
      <c r="G72" s="39" t="str">
        <f t="shared" si="0"/>
        <v/>
      </c>
      <c r="H72" s="48"/>
      <c r="K72" s="7"/>
      <c r="L72" s="41"/>
    </row>
    <row r="73" spans="1:12" s="8" customFormat="1" ht="11.25" x14ac:dyDescent="0.2">
      <c r="A73" s="37">
        <v>61</v>
      </c>
      <c r="B73" s="35" t="s">
        <v>109</v>
      </c>
      <c r="C73" s="38" t="s">
        <v>140</v>
      </c>
      <c r="D73" s="56">
        <v>10</v>
      </c>
      <c r="E73" s="59">
        <v>62.512</v>
      </c>
      <c r="F73" s="67"/>
      <c r="G73" s="39" t="str">
        <f t="shared" si="0"/>
        <v/>
      </c>
      <c r="H73" s="48"/>
      <c r="K73" s="7"/>
      <c r="L73" s="41"/>
    </row>
    <row r="74" spans="1:12" s="8" customFormat="1" ht="11.25" x14ac:dyDescent="0.2">
      <c r="A74" s="37">
        <v>62</v>
      </c>
      <c r="B74" s="35" t="s">
        <v>110</v>
      </c>
      <c r="C74" s="38" t="s">
        <v>140</v>
      </c>
      <c r="D74" s="56">
        <v>10</v>
      </c>
      <c r="E74" s="59">
        <v>62.512</v>
      </c>
      <c r="F74" s="67"/>
      <c r="G74" s="39" t="str">
        <f t="shared" si="0"/>
        <v/>
      </c>
      <c r="H74" s="48"/>
      <c r="K74" s="7"/>
      <c r="L74" s="41"/>
    </row>
    <row r="75" spans="1:12" s="8" customFormat="1" ht="11.25" x14ac:dyDescent="0.2">
      <c r="A75" s="37">
        <v>63</v>
      </c>
      <c r="B75" s="35" t="s">
        <v>111</v>
      </c>
      <c r="C75" s="38" t="s">
        <v>140</v>
      </c>
      <c r="D75" s="56">
        <v>20</v>
      </c>
      <c r="E75" s="59">
        <v>185</v>
      </c>
      <c r="F75" s="67"/>
      <c r="G75" s="39" t="str">
        <f t="shared" si="0"/>
        <v/>
      </c>
      <c r="H75" s="48"/>
      <c r="K75" s="7"/>
      <c r="L75" s="41"/>
    </row>
    <row r="76" spans="1:12" s="8" customFormat="1" ht="11.25" x14ac:dyDescent="0.2">
      <c r="A76" s="37">
        <v>64</v>
      </c>
      <c r="B76" s="35" t="s">
        <v>112</v>
      </c>
      <c r="C76" s="38" t="s">
        <v>140</v>
      </c>
      <c r="D76" s="56">
        <v>20</v>
      </c>
      <c r="E76" s="59">
        <v>185</v>
      </c>
      <c r="F76" s="67"/>
      <c r="G76" s="39" t="str">
        <f t="shared" si="0"/>
        <v/>
      </c>
      <c r="H76" s="48"/>
      <c r="K76" s="7"/>
      <c r="L76" s="41"/>
    </row>
    <row r="77" spans="1:12" s="8" customFormat="1" ht="11.25" x14ac:dyDescent="0.2">
      <c r="A77" s="37">
        <v>65</v>
      </c>
      <c r="B77" s="35" t="s">
        <v>113</v>
      </c>
      <c r="C77" s="38" t="s">
        <v>140</v>
      </c>
      <c r="D77" s="56">
        <v>40</v>
      </c>
      <c r="E77" s="59">
        <v>128.673</v>
      </c>
      <c r="F77" s="67"/>
      <c r="G77" s="39" t="str">
        <f t="shared" si="0"/>
        <v/>
      </c>
      <c r="H77" s="48"/>
      <c r="K77" s="7"/>
      <c r="L77" s="41"/>
    </row>
    <row r="78" spans="1:12" s="8" customFormat="1" ht="11.25" x14ac:dyDescent="0.2">
      <c r="A78" s="37">
        <v>66</v>
      </c>
      <c r="B78" s="35" t="s">
        <v>114</v>
      </c>
      <c r="C78" s="38" t="s">
        <v>140</v>
      </c>
      <c r="D78" s="56">
        <v>20</v>
      </c>
      <c r="E78" s="59">
        <v>185</v>
      </c>
      <c r="F78" s="67"/>
      <c r="G78" s="39" t="str">
        <f t="shared" ref="G78:G102" si="1">IF(F78="","",IF(ISTEXT(F78),"NC",F78*D78))</f>
        <v/>
      </c>
      <c r="H78" s="48"/>
      <c r="K78" s="7"/>
      <c r="L78" s="41"/>
    </row>
    <row r="79" spans="1:12" s="8" customFormat="1" ht="11.25" x14ac:dyDescent="0.2">
      <c r="A79" s="37">
        <v>67</v>
      </c>
      <c r="B79" s="35" t="s">
        <v>115</v>
      </c>
      <c r="C79" s="38" t="s">
        <v>140</v>
      </c>
      <c r="D79" s="56">
        <v>20</v>
      </c>
      <c r="E79" s="59">
        <v>79.995000000000005</v>
      </c>
      <c r="F79" s="67"/>
      <c r="G79" s="39" t="str">
        <f t="shared" si="1"/>
        <v/>
      </c>
      <c r="H79" s="48"/>
      <c r="K79" s="7"/>
      <c r="L79" s="41"/>
    </row>
    <row r="80" spans="1:12" s="8" customFormat="1" ht="11.25" x14ac:dyDescent="0.2">
      <c r="A80" s="37">
        <v>68</v>
      </c>
      <c r="B80" s="35" t="s">
        <v>116</v>
      </c>
      <c r="C80" s="38" t="s">
        <v>140</v>
      </c>
      <c r="D80" s="56">
        <v>6</v>
      </c>
      <c r="E80" s="59">
        <v>188.62899999999999</v>
      </c>
      <c r="F80" s="67"/>
      <c r="G80" s="39" t="str">
        <f t="shared" si="1"/>
        <v/>
      </c>
      <c r="H80" s="48"/>
      <c r="K80" s="7"/>
      <c r="L80" s="41"/>
    </row>
    <row r="81" spans="1:12" s="8" customFormat="1" ht="45" x14ac:dyDescent="0.2">
      <c r="A81" s="37">
        <v>69</v>
      </c>
      <c r="B81" s="35" t="s">
        <v>117</v>
      </c>
      <c r="C81" s="38" t="s">
        <v>140</v>
      </c>
      <c r="D81" s="56">
        <v>2</v>
      </c>
      <c r="E81" s="59">
        <v>156.30000000000001</v>
      </c>
      <c r="F81" s="67"/>
      <c r="G81" s="39" t="str">
        <f t="shared" si="1"/>
        <v/>
      </c>
      <c r="H81" s="48"/>
      <c r="K81" s="7"/>
      <c r="L81" s="41"/>
    </row>
    <row r="82" spans="1:12" s="8" customFormat="1" ht="22.5" x14ac:dyDescent="0.2">
      <c r="A82" s="37">
        <v>70</v>
      </c>
      <c r="B82" s="35" t="s">
        <v>118</v>
      </c>
      <c r="C82" s="38" t="s">
        <v>140</v>
      </c>
      <c r="D82" s="56">
        <v>2</v>
      </c>
      <c r="E82" s="59">
        <v>144.94999999999999</v>
      </c>
      <c r="F82" s="67"/>
      <c r="G82" s="39" t="str">
        <f t="shared" si="1"/>
        <v/>
      </c>
      <c r="H82" s="48"/>
      <c r="K82" s="7"/>
      <c r="L82" s="41"/>
    </row>
    <row r="83" spans="1:12" s="8" customFormat="1" ht="22.5" x14ac:dyDescent="0.2">
      <c r="A83" s="37">
        <v>71</v>
      </c>
      <c r="B83" s="35" t="s">
        <v>119</v>
      </c>
      <c r="C83" s="38" t="s">
        <v>140</v>
      </c>
      <c r="D83" s="56">
        <v>2</v>
      </c>
      <c r="E83" s="59">
        <v>130.203</v>
      </c>
      <c r="F83" s="67"/>
      <c r="G83" s="39" t="str">
        <f t="shared" si="1"/>
        <v/>
      </c>
      <c r="H83" s="48"/>
      <c r="K83" s="7"/>
      <c r="L83" s="41"/>
    </row>
    <row r="84" spans="1:12" s="8" customFormat="1" ht="33.75" x14ac:dyDescent="0.2">
      <c r="A84" s="37">
        <v>72</v>
      </c>
      <c r="B84" s="35" t="s">
        <v>120</v>
      </c>
      <c r="C84" s="38" t="s">
        <v>140</v>
      </c>
      <c r="D84" s="56">
        <v>2</v>
      </c>
      <c r="E84" s="59">
        <v>218.3</v>
      </c>
      <c r="F84" s="67"/>
      <c r="G84" s="39" t="str">
        <f t="shared" si="1"/>
        <v/>
      </c>
      <c r="H84" s="48"/>
      <c r="K84" s="7"/>
      <c r="L84" s="41"/>
    </row>
    <row r="85" spans="1:12" s="8" customFormat="1" ht="11.25" x14ac:dyDescent="0.2">
      <c r="A85" s="37">
        <v>73</v>
      </c>
      <c r="B85" s="35" t="s">
        <v>121</v>
      </c>
      <c r="C85" s="38" t="s">
        <v>140</v>
      </c>
      <c r="D85" s="56">
        <v>3</v>
      </c>
      <c r="E85" s="59">
        <v>109.54</v>
      </c>
      <c r="F85" s="67"/>
      <c r="G85" s="39" t="str">
        <f t="shared" si="1"/>
        <v/>
      </c>
      <c r="H85" s="48"/>
      <c r="K85" s="7"/>
      <c r="L85" s="41"/>
    </row>
    <row r="86" spans="1:12" s="8" customFormat="1" ht="11.25" x14ac:dyDescent="0.2">
      <c r="A86" s="37">
        <v>74</v>
      </c>
      <c r="B86" s="35" t="s">
        <v>122</v>
      </c>
      <c r="C86" s="38" t="s">
        <v>140</v>
      </c>
      <c r="D86" s="56">
        <v>3</v>
      </c>
      <c r="E86" s="59">
        <v>109.54</v>
      </c>
      <c r="F86" s="67"/>
      <c r="G86" s="39" t="str">
        <f t="shared" si="1"/>
        <v/>
      </c>
      <c r="H86" s="48"/>
      <c r="K86" s="7"/>
      <c r="L86" s="41"/>
    </row>
    <row r="87" spans="1:12" s="8" customFormat="1" ht="11.25" x14ac:dyDescent="0.2">
      <c r="A87" s="37">
        <v>75</v>
      </c>
      <c r="B87" s="35" t="s">
        <v>123</v>
      </c>
      <c r="C87" s="38" t="s">
        <v>140</v>
      </c>
      <c r="D87" s="56">
        <v>4</v>
      </c>
      <c r="E87" s="59">
        <v>216.19900000000001</v>
      </c>
      <c r="F87" s="67"/>
      <c r="G87" s="39" t="str">
        <f t="shared" si="1"/>
        <v/>
      </c>
      <c r="H87" s="48"/>
      <c r="K87" s="7"/>
      <c r="L87" s="41"/>
    </row>
    <row r="88" spans="1:12" s="8" customFormat="1" ht="11.25" x14ac:dyDescent="0.2">
      <c r="A88" s="37">
        <v>76</v>
      </c>
      <c r="B88" s="35" t="s">
        <v>124</v>
      </c>
      <c r="C88" s="38" t="s">
        <v>140</v>
      </c>
      <c r="D88" s="56">
        <v>20</v>
      </c>
      <c r="E88" s="59">
        <v>19.122</v>
      </c>
      <c r="F88" s="67"/>
      <c r="G88" s="39" t="str">
        <f t="shared" si="1"/>
        <v/>
      </c>
      <c r="H88" s="48"/>
      <c r="K88" s="7"/>
      <c r="L88" s="41"/>
    </row>
    <row r="89" spans="1:12" s="8" customFormat="1" ht="11.25" x14ac:dyDescent="0.2">
      <c r="A89" s="37">
        <v>77</v>
      </c>
      <c r="B89" s="35" t="s">
        <v>125</v>
      </c>
      <c r="C89" s="38" t="s">
        <v>140</v>
      </c>
      <c r="D89" s="56">
        <v>20</v>
      </c>
      <c r="E89" s="59">
        <v>19.122</v>
      </c>
      <c r="F89" s="67"/>
      <c r="G89" s="39" t="str">
        <f t="shared" si="1"/>
        <v/>
      </c>
      <c r="H89" s="48"/>
      <c r="K89" s="7"/>
      <c r="L89" s="41"/>
    </row>
    <row r="90" spans="1:12" s="8" customFormat="1" ht="11.25" x14ac:dyDescent="0.2">
      <c r="A90" s="37">
        <v>78</v>
      </c>
      <c r="B90" s="35" t="s">
        <v>126</v>
      </c>
      <c r="C90" s="38" t="s">
        <v>140</v>
      </c>
      <c r="D90" s="56">
        <v>10</v>
      </c>
      <c r="E90" s="59">
        <v>90.584999999999994</v>
      </c>
      <c r="F90" s="67"/>
      <c r="G90" s="39" t="str">
        <f t="shared" si="1"/>
        <v/>
      </c>
      <c r="H90" s="48"/>
      <c r="K90" s="7"/>
      <c r="L90" s="41"/>
    </row>
    <row r="91" spans="1:12" s="8" customFormat="1" ht="11.25" x14ac:dyDescent="0.2">
      <c r="A91" s="37">
        <v>79</v>
      </c>
      <c r="B91" s="35" t="s">
        <v>127</v>
      </c>
      <c r="C91" s="38" t="s">
        <v>140</v>
      </c>
      <c r="D91" s="56">
        <v>20</v>
      </c>
      <c r="E91" s="59">
        <v>102.871</v>
      </c>
      <c r="F91" s="67"/>
      <c r="G91" s="39" t="str">
        <f t="shared" si="1"/>
        <v/>
      </c>
      <c r="H91" s="48"/>
      <c r="K91" s="7"/>
      <c r="L91" s="41"/>
    </row>
    <row r="92" spans="1:12" s="8" customFormat="1" ht="11.25" x14ac:dyDescent="0.2">
      <c r="A92" s="37">
        <v>80</v>
      </c>
      <c r="B92" s="35" t="s">
        <v>128</v>
      </c>
      <c r="C92" s="38" t="s">
        <v>140</v>
      </c>
      <c r="D92" s="56">
        <v>30</v>
      </c>
      <c r="E92" s="59">
        <v>29.715</v>
      </c>
      <c r="F92" s="67"/>
      <c r="G92" s="39" t="str">
        <f t="shared" si="1"/>
        <v/>
      </c>
      <c r="H92" s="48"/>
      <c r="K92" s="7"/>
      <c r="L92" s="41"/>
    </row>
    <row r="93" spans="1:12" s="8" customFormat="1" ht="11.25" x14ac:dyDescent="0.2">
      <c r="A93" s="37">
        <v>81</v>
      </c>
      <c r="B93" s="35" t="s">
        <v>129</v>
      </c>
      <c r="C93" s="38" t="s">
        <v>130</v>
      </c>
      <c r="D93" s="56">
        <v>2</v>
      </c>
      <c r="E93" s="59">
        <v>5250</v>
      </c>
      <c r="F93" s="67"/>
      <c r="G93" s="39" t="str">
        <f t="shared" si="1"/>
        <v/>
      </c>
      <c r="H93" s="48"/>
      <c r="K93" s="7"/>
      <c r="L93" s="41"/>
    </row>
    <row r="94" spans="1:12" s="8" customFormat="1" ht="11.25" x14ac:dyDescent="0.2">
      <c r="A94" s="37">
        <v>82</v>
      </c>
      <c r="B94" s="35" t="s">
        <v>131</v>
      </c>
      <c r="C94" s="38" t="s">
        <v>140</v>
      </c>
      <c r="D94" s="56">
        <v>2</v>
      </c>
      <c r="E94" s="59">
        <v>169.80500000000001</v>
      </c>
      <c r="F94" s="67"/>
      <c r="G94" s="39" t="str">
        <f t="shared" si="1"/>
        <v/>
      </c>
      <c r="H94" s="48"/>
      <c r="K94" s="7"/>
      <c r="L94" s="41"/>
    </row>
    <row r="95" spans="1:12" s="8" customFormat="1" ht="11.25" x14ac:dyDescent="0.2">
      <c r="A95" s="37">
        <v>83</v>
      </c>
      <c r="B95" s="35" t="s">
        <v>132</v>
      </c>
      <c r="C95" s="38" t="s">
        <v>140</v>
      </c>
      <c r="D95" s="56">
        <v>16</v>
      </c>
      <c r="E95" s="59">
        <v>139.72</v>
      </c>
      <c r="F95" s="67"/>
      <c r="G95" s="39" t="str">
        <f t="shared" si="1"/>
        <v/>
      </c>
      <c r="H95" s="48"/>
      <c r="K95" s="7"/>
      <c r="L95" s="41"/>
    </row>
    <row r="96" spans="1:12" s="8" customFormat="1" ht="11.25" x14ac:dyDescent="0.2">
      <c r="A96" s="37">
        <v>84</v>
      </c>
      <c r="B96" s="35" t="s">
        <v>133</v>
      </c>
      <c r="C96" s="38" t="s">
        <v>140</v>
      </c>
      <c r="D96" s="56">
        <v>10</v>
      </c>
      <c r="E96" s="59">
        <v>43.960999999999999</v>
      </c>
      <c r="F96" s="67"/>
      <c r="G96" s="39" t="str">
        <f t="shared" si="1"/>
        <v/>
      </c>
      <c r="H96" s="48"/>
      <c r="K96" s="7"/>
      <c r="L96" s="41"/>
    </row>
    <row r="97" spans="1:12" s="8" customFormat="1" ht="11.25" x14ac:dyDescent="0.2">
      <c r="A97" s="37">
        <v>85</v>
      </c>
      <c r="B97" s="35" t="s">
        <v>134</v>
      </c>
      <c r="C97" s="38" t="s">
        <v>140</v>
      </c>
      <c r="D97" s="56">
        <v>12</v>
      </c>
      <c r="E97" s="59">
        <v>111.99</v>
      </c>
      <c r="F97" s="67"/>
      <c r="G97" s="39" t="str">
        <f t="shared" si="1"/>
        <v/>
      </c>
      <c r="H97" s="48"/>
      <c r="K97" s="7"/>
      <c r="L97" s="41"/>
    </row>
    <row r="98" spans="1:12" s="8" customFormat="1" ht="11.25" x14ac:dyDescent="0.2">
      <c r="A98" s="37">
        <v>86</v>
      </c>
      <c r="B98" s="35" t="s">
        <v>135</v>
      </c>
      <c r="C98" s="38" t="s">
        <v>140</v>
      </c>
      <c r="D98" s="56">
        <v>20</v>
      </c>
      <c r="E98" s="59">
        <v>258.041</v>
      </c>
      <c r="F98" s="67"/>
      <c r="G98" s="39" t="str">
        <f t="shared" si="1"/>
        <v/>
      </c>
      <c r="H98" s="48"/>
      <c r="K98" s="7"/>
      <c r="L98" s="41"/>
    </row>
    <row r="99" spans="1:12" s="8" customFormat="1" ht="11.25" x14ac:dyDescent="0.2">
      <c r="A99" s="37">
        <v>87</v>
      </c>
      <c r="B99" s="35" t="s">
        <v>136</v>
      </c>
      <c r="C99" s="38" t="s">
        <v>140</v>
      </c>
      <c r="D99" s="56">
        <v>20</v>
      </c>
      <c r="E99" s="59">
        <v>91.882000000000005</v>
      </c>
      <c r="F99" s="67"/>
      <c r="G99" s="39" t="str">
        <f t="shared" si="1"/>
        <v/>
      </c>
      <c r="H99" s="48"/>
      <c r="K99" s="7"/>
      <c r="L99" s="41"/>
    </row>
    <row r="100" spans="1:12" s="8" customFormat="1" ht="11.25" x14ac:dyDescent="0.2">
      <c r="A100" s="37">
        <v>88</v>
      </c>
      <c r="B100" s="35" t="s">
        <v>137</v>
      </c>
      <c r="C100" s="38" t="s">
        <v>140</v>
      </c>
      <c r="D100" s="56">
        <v>20</v>
      </c>
      <c r="E100" s="59">
        <v>239.71100000000001</v>
      </c>
      <c r="F100" s="67"/>
      <c r="G100" s="39" t="str">
        <f t="shared" si="1"/>
        <v/>
      </c>
      <c r="H100" s="48"/>
      <c r="K100" s="7"/>
      <c r="L100" s="41"/>
    </row>
    <row r="101" spans="1:12" s="8" customFormat="1" ht="11.25" x14ac:dyDescent="0.2">
      <c r="A101" s="37">
        <v>89</v>
      </c>
      <c r="B101" s="35" t="s">
        <v>138</v>
      </c>
      <c r="C101" s="38" t="s">
        <v>140</v>
      </c>
      <c r="D101" s="56">
        <v>25</v>
      </c>
      <c r="E101" s="59">
        <v>195</v>
      </c>
      <c r="F101" s="67"/>
      <c r="G101" s="39" t="str">
        <f t="shared" si="1"/>
        <v/>
      </c>
      <c r="H101" s="48"/>
      <c r="K101" s="7"/>
      <c r="L101" s="41"/>
    </row>
    <row r="102" spans="1:12" s="8" customFormat="1" ht="11.25" x14ac:dyDescent="0.2">
      <c r="A102" s="37">
        <v>90</v>
      </c>
      <c r="B102" s="35" t="s">
        <v>139</v>
      </c>
      <c r="C102" s="38" t="s">
        <v>140</v>
      </c>
      <c r="D102" s="56">
        <v>20</v>
      </c>
      <c r="E102" s="59">
        <v>92.448999999999998</v>
      </c>
      <c r="F102" s="67"/>
      <c r="G102" s="39" t="str">
        <f t="shared" si="1"/>
        <v/>
      </c>
      <c r="H102" s="48"/>
      <c r="K102" s="7"/>
      <c r="L102" s="41"/>
    </row>
    <row r="103" spans="1:12" s="30" customFormat="1" ht="9" x14ac:dyDescent="0.2">
      <c r="A103" s="40"/>
      <c r="E103" s="54"/>
      <c r="F103" s="72" t="s">
        <v>27</v>
      </c>
      <c r="G103" s="73"/>
      <c r="H103" s="49"/>
      <c r="L103" s="43"/>
    </row>
    <row r="104" spans="1:12" ht="14.25" customHeight="1" x14ac:dyDescent="0.2">
      <c r="F104" s="74" t="str">
        <f>IF(SUM(G13:G102)=0,"",SUM(G13:G102))</f>
        <v/>
      </c>
      <c r="G104" s="75"/>
      <c r="H104" s="50"/>
    </row>
    <row r="105" spans="1:12" s="44" customFormat="1" ht="29.25" customHeight="1" x14ac:dyDescent="0.2">
      <c r="A105" s="69" t="str">
        <f>" - "&amp;Dados!B23</f>
        <v xml:space="preserve"> - O objeto do presente termo de referência será recebido de forma parcelada pela Secretaria com prazo não superior a 15 (quinze) dias úteis após recebimento de cada nota de empenho de acordo com a necessidade e disponibilidade física de armazenamento no estoque, conforme solicitação do responsável por fiscalizar este contrato.</v>
      </c>
      <c r="B105" s="69"/>
      <c r="C105" s="69"/>
      <c r="D105" s="69"/>
      <c r="E105" s="69"/>
      <c r="F105" s="69"/>
      <c r="G105" s="69"/>
      <c r="H105" s="51"/>
      <c r="L105" s="45"/>
    </row>
    <row r="106" spans="1:12" s="44" customFormat="1" ht="21.75" customHeight="1" x14ac:dyDescent="0.2">
      <c r="A106" s="69" t="str">
        <f>" - "&amp;Dados!B24</f>
        <v xml:space="preserve"> - Os bens deverão ser entregues no endereço do Hospital Municipal situado a Rua Carlos Alberto Pinheiro de Moura Junior, nº 60, centro, Sumidouro no horário das 09:00 às 16:00 horas, nos dias úteis, de segunda a sexta-feira. Sendo o frete, carga e descarga por conta do fornecedor até o local indicado.</v>
      </c>
      <c r="B106" s="69"/>
      <c r="C106" s="69"/>
      <c r="D106" s="69"/>
      <c r="E106" s="69"/>
      <c r="F106" s="69"/>
      <c r="G106" s="69"/>
      <c r="H106" s="51"/>
      <c r="L106" s="45"/>
    </row>
    <row r="107" spans="1:12" s="44" customFormat="1" ht="9" x14ac:dyDescent="0.2">
      <c r="A107" s="69" t="str">
        <f>" - "&amp;Dados!B25</f>
        <v xml:space="preserve"> - O pagamento do objeto de que trata o PREGÃO ELETRÔNICO 062/2022, será efetuado pela Tesouraria da Secretaria Municipal de Saúde de Sumidouro.</v>
      </c>
      <c r="B107" s="69"/>
      <c r="C107" s="69"/>
      <c r="D107" s="69"/>
      <c r="E107" s="69"/>
      <c r="F107" s="69"/>
      <c r="G107" s="69"/>
      <c r="H107" s="51"/>
      <c r="L107" s="45"/>
    </row>
    <row r="108" spans="1:12" s="30" customFormat="1" ht="9" x14ac:dyDescent="0.2">
      <c r="A108" s="69" t="str">
        <f>" - "&amp;Dados!B26</f>
        <v xml:space="preserve"> - Proposta válida por 60 (sessenta) dias</v>
      </c>
      <c r="B108" s="69"/>
      <c r="C108" s="69"/>
      <c r="D108" s="69"/>
      <c r="E108" s="69"/>
      <c r="F108" s="69"/>
      <c r="G108" s="69"/>
      <c r="H108" s="49"/>
      <c r="L108" s="43"/>
    </row>
    <row r="109" spans="1:12" ht="21" customHeight="1" x14ac:dyDescent="0.2">
      <c r="A109" s="69" t="str">
        <f>" - "&amp;Dados!B28</f>
        <v xml:space="preserve"> - A Licitante poderá apresentar prospecto, ficha técnica ou outros documentos com informações que permitam a melhor identificação e qualificação do(s) item(ns) licitado(s);</v>
      </c>
      <c r="B109" s="69"/>
      <c r="C109" s="69"/>
      <c r="D109" s="69"/>
      <c r="E109" s="69"/>
      <c r="F109" s="69"/>
      <c r="G109" s="69"/>
      <c r="H109" s="52"/>
    </row>
    <row r="110" spans="1:12" x14ac:dyDescent="0.2">
      <c r="A110" s="69" t="str">
        <f>" - "&amp;Dados!B29</f>
        <v xml:space="preserve"> - A proposta de preços ajustada ao lance final deverá conter o valor numérico dos preços unitários e totais, não podendo exceder o valor do lance final;</v>
      </c>
      <c r="B110" s="69"/>
      <c r="C110" s="69"/>
      <c r="D110" s="69"/>
      <c r="E110" s="69"/>
      <c r="F110" s="69"/>
      <c r="G110" s="69"/>
      <c r="H110" s="52"/>
    </row>
    <row r="111" spans="1:12" ht="21.75" customHeight="1" x14ac:dyDescent="0.2">
      <c r="A111"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111" s="69"/>
      <c r="C111" s="69"/>
      <c r="D111" s="69"/>
      <c r="E111" s="69"/>
      <c r="F111" s="69"/>
      <c r="G111" s="69"/>
      <c r="H111" s="52"/>
    </row>
    <row r="112" spans="1:12" ht="21.75" customHeight="1" x14ac:dyDescent="0.2">
      <c r="A112"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112" s="69"/>
      <c r="C112" s="69"/>
      <c r="D112" s="69"/>
      <c r="E112" s="69"/>
      <c r="F112" s="69"/>
      <c r="G112" s="69"/>
      <c r="H112" s="52"/>
    </row>
    <row r="113" spans="1:8" ht="21.75" customHeight="1" x14ac:dyDescent="0.2">
      <c r="A113"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13" s="69"/>
      <c r="C113" s="69"/>
      <c r="D113" s="69"/>
      <c r="E113" s="69"/>
      <c r="F113" s="69"/>
      <c r="G113" s="69"/>
      <c r="H113" s="52"/>
    </row>
    <row r="114" spans="1:8" ht="21.75" customHeight="1" x14ac:dyDescent="0.2">
      <c r="A114" s="69" t="str">
        <f>" - "&amp;Dados!B33</f>
        <v xml:space="preserve"> - Declaramos que até a presente data inexistem fatos impeditivos a participação desta empresa ao presente certame licitatório, ciente da obrigatoriedade de declarar ocorrências posteriores;</v>
      </c>
      <c r="B114" s="69"/>
      <c r="C114" s="69"/>
      <c r="D114" s="69"/>
      <c r="E114" s="69"/>
      <c r="F114" s="69"/>
      <c r="G114" s="69"/>
      <c r="H114" s="52"/>
    </row>
    <row r="115" spans="1:8" ht="30" customHeight="1" x14ac:dyDescent="0.2">
      <c r="A115"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15" s="69"/>
      <c r="C115" s="69"/>
      <c r="D115" s="69"/>
      <c r="E115" s="69"/>
      <c r="F115" s="69"/>
      <c r="G115" s="69"/>
    </row>
    <row r="116" spans="1:8" ht="25.5" customHeight="1" x14ac:dyDescent="0.2">
      <c r="A116"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16" s="69"/>
      <c r="C116" s="69"/>
      <c r="D116" s="69"/>
      <c r="E116" s="69"/>
      <c r="F116" s="69"/>
      <c r="G116" s="69"/>
    </row>
  </sheetData>
  <sheetProtection algorithmName="SHA-512" hashValue="YYuRdz1k60eF2GKdFIARHaAEBTqALVZ1messKbYCb1RpLgqpPDil/VIIikNsQCcWGIBs7qshFJmTIZ6wnm5Esg==" saltValue="TlLDqyibfvv8k5qeURgeXw==" spinCount="100000" sheet="1" objects="1" scenarios="1"/>
  <autoFilter ref="A11:G116" xr:uid="{00000000-0009-0000-0000-000000000000}"/>
  <mergeCells count="23">
    <mergeCell ref="A115:G115"/>
    <mergeCell ref="A116:G116"/>
    <mergeCell ref="A109:G109"/>
    <mergeCell ref="A110:G110"/>
    <mergeCell ref="A111:G111"/>
    <mergeCell ref="A112:G112"/>
    <mergeCell ref="A113:G113"/>
    <mergeCell ref="A114:G114"/>
    <mergeCell ref="C6:D6"/>
    <mergeCell ref="E6:F6"/>
    <mergeCell ref="A2:G2"/>
    <mergeCell ref="A3:G3"/>
    <mergeCell ref="A4:G4"/>
    <mergeCell ref="A5:G5"/>
    <mergeCell ref="A105:G105"/>
    <mergeCell ref="A106:G106"/>
    <mergeCell ref="A107:G107"/>
    <mergeCell ref="B8:G8"/>
    <mergeCell ref="A108:G108"/>
    <mergeCell ref="B9:G9"/>
    <mergeCell ref="F103:G103"/>
    <mergeCell ref="F104:G104"/>
    <mergeCell ref="D10:G10"/>
  </mergeCells>
  <phoneticPr fontId="0" type="noConversion"/>
  <conditionalFormatting sqref="F103">
    <cfRule type="expression" dxfId="11" priority="1" stopIfTrue="1">
      <formula>IF($J103="Empate",IF(H103=1,TRUE(),FALSE()),FALSE())</formula>
    </cfRule>
    <cfRule type="expression" dxfId="10" priority="2" stopIfTrue="1">
      <formula>IF(H103="&gt;",FALSE(),IF(H103&gt;0,TRUE(),FALSE()))</formula>
    </cfRule>
    <cfRule type="expression" dxfId="9" priority="3" stopIfTrue="1">
      <formula>IF(H103="&gt;",TRUE(),FALSE())</formula>
    </cfRule>
  </conditionalFormatting>
  <conditionalFormatting sqref="F104">
    <cfRule type="expression" dxfId="8" priority="4" stopIfTrue="1">
      <formula>IF($J103="OK",IF(H103=1,TRUE(),FALSE()),FALSE())</formula>
    </cfRule>
    <cfRule type="expression" dxfId="7" priority="5" stopIfTrue="1">
      <formula>IF($J103="Empate",IF(H103=1,TRUE(),FALSE()),FALSE())</formula>
    </cfRule>
    <cfRule type="expression" dxfId="6" priority="6" stopIfTrue="1">
      <formula>IF($J103="Empate",IF(H103=2,TRUE(),FALSE()),FALSE())</formula>
    </cfRule>
  </conditionalFormatting>
  <conditionalFormatting sqref="F13:F102">
    <cfRule type="cellIs" dxfId="5" priority="11" stopIfTrue="1" operator="equal">
      <formula>""</formula>
    </cfRule>
  </conditionalFormatting>
  <conditionalFormatting sqref="D13:D102">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02">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02">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141</v>
      </c>
      <c r="E1" s="4"/>
      <c r="F1" s="4"/>
      <c r="G1" s="4"/>
    </row>
    <row r="2" spans="1:7" x14ac:dyDescent="0.2">
      <c r="A2" s="17" t="s">
        <v>10</v>
      </c>
      <c r="B2" s="5" t="s">
        <v>142</v>
      </c>
      <c r="E2" s="4"/>
      <c r="F2" s="4"/>
      <c r="G2" s="4"/>
    </row>
    <row r="3" spans="1:7" x14ac:dyDescent="0.2">
      <c r="A3" s="17" t="s">
        <v>11</v>
      </c>
      <c r="B3" s="5" t="s">
        <v>143</v>
      </c>
      <c r="C3" s="5"/>
      <c r="E3" s="62"/>
      <c r="F3" s="4"/>
      <c r="G3" s="4"/>
    </row>
    <row r="4" spans="1:7" x14ac:dyDescent="0.2">
      <c r="A4" s="17" t="s">
        <v>12</v>
      </c>
      <c r="B4" s="10" t="s">
        <v>146</v>
      </c>
      <c r="C4" s="5"/>
      <c r="E4" s="62"/>
      <c r="F4" s="4"/>
      <c r="G4" s="4"/>
    </row>
    <row r="5" spans="1:7" x14ac:dyDescent="0.2">
      <c r="A5" s="17" t="s">
        <v>13</v>
      </c>
      <c r="B5" s="10" t="s">
        <v>36</v>
      </c>
      <c r="C5" s="5"/>
      <c r="E5" s="62"/>
      <c r="F5" s="4"/>
      <c r="G5" s="4"/>
    </row>
    <row r="6" spans="1:7" x14ac:dyDescent="0.2">
      <c r="A6" s="17" t="s">
        <v>31</v>
      </c>
      <c r="B6" s="13" t="s">
        <v>37</v>
      </c>
      <c r="C6" s="5"/>
      <c r="E6" s="62"/>
      <c r="F6" s="4"/>
      <c r="G6" s="4"/>
    </row>
    <row r="7" spans="1:7" x14ac:dyDescent="0.2">
      <c r="A7" s="17" t="s">
        <v>14</v>
      </c>
      <c r="B7" s="5" t="s">
        <v>30</v>
      </c>
      <c r="C7" s="5"/>
      <c r="E7" s="62"/>
      <c r="F7" s="4"/>
      <c r="G7" s="4"/>
    </row>
    <row r="8" spans="1:7" x14ac:dyDescent="0.2">
      <c r="A8" s="26" t="s">
        <v>23</v>
      </c>
      <c r="B8" s="55">
        <v>186602.30800000002</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33</v>
      </c>
      <c r="E14" s="4"/>
      <c r="F14" s="4"/>
      <c r="G14" s="4"/>
    </row>
    <row r="15" spans="1:7" x14ac:dyDescent="0.2">
      <c r="A15" s="64" t="s">
        <v>34</v>
      </c>
      <c r="E15" s="4"/>
      <c r="F15" s="4"/>
      <c r="G15" s="4"/>
    </row>
    <row r="16" spans="1:7" x14ac:dyDescent="0.2">
      <c r="A16" s="64" t="s">
        <v>35</v>
      </c>
      <c r="B16" s="25"/>
      <c r="E16" s="25"/>
      <c r="F16" s="4"/>
      <c r="G16" s="4"/>
    </row>
    <row r="17" spans="1:256" s="24" customFormat="1" x14ac:dyDescent="0.2">
      <c r="A17" s="23" t="s">
        <v>21</v>
      </c>
      <c r="B17" s="65" t="s">
        <v>47</v>
      </c>
      <c r="C17" s="25"/>
      <c r="D17" s="25"/>
      <c r="E17" s="25"/>
      <c r="F17" s="25"/>
      <c r="G17" s="25"/>
      <c r="H17" s="25"/>
      <c r="I17" s="25"/>
      <c r="J17" s="25"/>
      <c r="K17" s="25"/>
      <c r="L17" s="25"/>
      <c r="M17" s="25"/>
    </row>
    <row r="18" spans="1:256" s="24" customFormat="1" x14ac:dyDescent="0.2">
      <c r="A18" s="23" t="s">
        <v>22</v>
      </c>
      <c r="B18" s="63"/>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76.5" x14ac:dyDescent="0.2">
      <c r="A23" s="21" t="s">
        <v>15</v>
      </c>
      <c r="B23" s="22" t="s">
        <v>48</v>
      </c>
      <c r="E23" s="4"/>
      <c r="F23" s="4"/>
      <c r="G23" s="61"/>
    </row>
    <row r="24" spans="1:256" ht="76.5" x14ac:dyDescent="0.2">
      <c r="A24" s="21" t="s">
        <v>16</v>
      </c>
      <c r="B24" s="22" t="s">
        <v>144</v>
      </c>
      <c r="E24" s="4"/>
      <c r="F24" s="4"/>
      <c r="G24" s="61"/>
    </row>
    <row r="25" spans="1:256" ht="38.25" x14ac:dyDescent="0.2">
      <c r="A25" s="21" t="s">
        <v>17</v>
      </c>
      <c r="B25" s="57" t="s">
        <v>145</v>
      </c>
      <c r="C25" s="9"/>
      <c r="E25" s="4"/>
      <c r="F25" s="4"/>
      <c r="G25" s="61"/>
    </row>
    <row r="26" spans="1:256" ht="25.5" x14ac:dyDescent="0.2">
      <c r="A26" s="21" t="s">
        <v>18</v>
      </c>
      <c r="B26" s="22" t="s">
        <v>28</v>
      </c>
      <c r="E26" s="4"/>
      <c r="F26" s="4"/>
      <c r="G26" s="61"/>
    </row>
    <row r="27" spans="1:256" x14ac:dyDescent="0.2">
      <c r="A27" s="21" t="s">
        <v>32</v>
      </c>
      <c r="B27" s="66" t="s">
        <v>46</v>
      </c>
      <c r="G27" s="61"/>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2022-08-29T13:10:11Z</cp:lastPrinted>
  <dcterms:created xsi:type="dcterms:W3CDTF">2006-04-18T17:38:46Z</dcterms:created>
  <dcterms:modified xsi:type="dcterms:W3CDTF">2022-09-20T23:00:24Z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