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Pregão Eletrônico\Pregão Eletrônico 076-22 - Aquisição de Material Impresso - SMAD\"/>
    </mc:Choice>
  </mc:AlternateContent>
  <xr:revisionPtr revIDLastSave="0" documentId="13_ncr:1_{1F7FF98B-B0C9-427F-9BC7-6E8103AD2430}"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1" l="1"/>
  <c r="G14" i="1"/>
  <c r="G15" i="1"/>
  <c r="G16" i="1"/>
  <c r="G17" i="1"/>
  <c r="G18" i="1"/>
  <c r="G19" i="1"/>
  <c r="A27" i="1" l="1"/>
  <c r="A28" i="1"/>
  <c r="A29" i="1"/>
  <c r="A30" i="1"/>
  <c r="A31" i="1"/>
  <c r="A32" i="1"/>
  <c r="A33" i="1"/>
  <c r="A26" i="1"/>
  <c r="E6" i="1"/>
  <c r="A4" i="1"/>
  <c r="A24" i="1"/>
  <c r="A25" i="1"/>
  <c r="A23" i="1"/>
  <c r="A22" i="1"/>
  <c r="A6" i="1"/>
  <c r="A5" i="1"/>
  <c r="A3" i="1"/>
  <c r="F21" i="1" l="1"/>
</calcChain>
</file>

<file path=xl/sharedStrings.xml><?xml version="1.0" encoding="utf-8"?>
<sst xmlns="http://schemas.openxmlformats.org/spreadsheetml/2006/main" count="73" uniqueCount="64">
  <si>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</si>
  <si>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</si>
  <si>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</si>
  <si>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</si>
  <si>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</si>
  <si>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</si>
  <si>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</si>
  <si>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</si>
  <si>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</si>
  <si>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</si>
  <si>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</si>
  <si>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</si>
  <si>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</si>
  <si>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</si>
  <si>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</si>
  <si>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</si>
  <si>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</si>
  <si>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</si>
  <si>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</si>
  <si>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</si>
  <si>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</si>
  <si>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</si>
  <si>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</si>
  <si>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</si>
  <si>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</si>
  <si>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</si>
  <si>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</si>
  <si>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</si>
  <si>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</si>
  <si>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</si>
  <si>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</si>
  <si>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</si>
  <si>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</si>
  <si>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</si>
  <si>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</si>
  <si>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</si>
  <si>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</si>
  <si>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</si>
  <si>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</si>
  <si>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</si>
  <si>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</si>
  <si>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</si>
  <si>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</si>
  <si>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</si>
  <si>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</si>
  <si>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</si>
  <si>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Contrato: Entrega Imediata.</t>
  </si>
  <si>
    <t xml:space="preserve">FICHA PARA CADASTRO DE PESSOAL TAM 32 CM X 22 CM - IMPRESSO MONOCROMÁTICO NOS 2 LADOS - PAPEL COR ROSA GRAMATURA 180 G/M2 </t>
  </si>
  <si>
    <t>CAPA DE PROCESSO GROSSA COM VINCO TAM. 46X32 CM, ESCALA EM TRIPLEX 275G - TARJA AZUL - (CONFORME MODELO ANEXO)</t>
  </si>
  <si>
    <t>CAPA DE PROCESSO TARJA AZUL TAM. 46X32 CM, GRAMATURA 150 G/M2</t>
  </si>
  <si>
    <t>CAPA DE PROCESSO GROSSA COM VINCO TAM. 46X32 CM, ESCALA EM TRIPLEX 275G - TARJA AMARELA</t>
  </si>
  <si>
    <t>CAPA DE PROCESSO GROSSA COM VINCO TAM. 46X32 CM, ESCALA EM TRIPLEX 275G - TARJA VERMELHA</t>
  </si>
  <si>
    <t>ENVELOPE BRANCO TAMANHO OFÍCIO 75 G/M2 (TIMBRADO COM BRASÃO E NOVO LOGO COLORIDO)</t>
  </si>
  <si>
    <t>MOD 0062 - REQUISIÇÃO DE COMBUSTÍVEL (BLOCO 50X2 - PAPEL CARBONADO) TAM. 12 CM X 8 CM</t>
  </si>
  <si>
    <t>BLC</t>
  </si>
  <si>
    <t>PREGÃO ELETRÔNICO Nº 076/2022</t>
  </si>
  <si>
    <t>PROCESSO ADMINISTRATIVO N° 2726/2022 de 30/08/2022</t>
  </si>
  <si>
    <t>AQUISIÇÃO DE MATERIAIS IMPRESSOS</t>
  </si>
  <si>
    <t>Sec. Administração</t>
  </si>
  <si>
    <t xml:space="preserve">Nº 1401.0412200092.020-3390.30.00-04 </t>
  </si>
  <si>
    <t>A(s) empresa(s) vencedora (s) de itens do objeto deverá obter os modelos dos impressos com o responsável pelo pedido, e confeccionar conforme solicitação do mesmo.</t>
  </si>
  <si>
    <t>Os materiais impressos deverão ser entregues no Setor de Almoxarifado, Rua Dr. Carolino Ribeiro de Moura, Centro, Sumidouro - RJ no horário das 09hs00min às 12hs00min horas e de 14hs00min às 17hs00min horas. Sendo o frete, carga e descarga por conta do fornecedor até o local indicado.</t>
  </si>
  <si>
    <t>O pagamento do objeto de que trata o PREGÃO ELETRÔNICO 076/2022, será efetuado pela Tesouraria da Prefeitura Municipal de Sumidouro.</t>
  </si>
  <si>
    <t>Abertura das Propostas: 22/11/2022,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</si>
</sst>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applyFill="1"/>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2726/22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3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26" customWidth="1"/>
    <col min="5" max="6" width="10.140625" style="13" customWidth="1"/>
    <col min="7" max="7" width="10.140625" style="11" customWidth="1"/>
    <col min="8" max="8" width="11.85546875" style="46" customWidth="1"/>
    <col min="9" max="9" width="11.5703125" style="2" customWidth="1"/>
    <col min="10" max="11" width="9.140625" style="2"/>
    <col min="12" max="12" width="9.140625" style="41"/>
    <col min="13" max="15" width="9.140625" style="2"/>
    <col min="16" max="16" width="10" style="2" bestFit="1" customWidth="1"/>
    <col min="17" max="16384" width="9.140625" style="2"/>
  </cols>
  <sheetData>
    <row r="1" spans="1:13" ht="58.5" customHeight="1" x14ac:dyDescent="0.2">
      <c r="H1" s="45"/>
    </row>
    <row r="2" spans="1:13" x14ac:dyDescent="0.2">
      <c r="A2" s="74" t="s">
        <v>19</v>
      </c>
      <c r="B2" s="74"/>
      <c r="C2" s="74"/>
      <c r="D2" s="74"/>
      <c r="E2" s="74"/>
      <c r="F2" s="74"/>
      <c r="G2" s="74"/>
    </row>
    <row r="3" spans="1:13" x14ac:dyDescent="0.2">
      <c r="A3" s="74" t="str">
        <f>UPPER(Dados!B1&amp;"  -  "&amp;Dados!B4)</f>
        <v>PREGÃO ELETRÔNICO Nº 076/2022  -  ABERTURA DAS PROPOSTAS: 22/11/2022, ÀS 10:00HS</v>
      </c>
      <c r="B3" s="74"/>
      <c r="C3" s="74"/>
      <c r="D3" s="74"/>
      <c r="E3" s="74"/>
      <c r="F3" s="74"/>
      <c r="G3" s="74"/>
    </row>
    <row r="4" spans="1:13" x14ac:dyDescent="0.2">
      <c r="A4" s="75" t="str">
        <f>Dados!B3</f>
        <v>AQUISIÇÃO DE MATERIAIS IMPRESSOS</v>
      </c>
      <c r="B4" s="75"/>
      <c r="C4" s="75"/>
      <c r="D4" s="75"/>
      <c r="E4" s="75"/>
      <c r="F4" s="75"/>
      <c r="G4" s="75"/>
    </row>
    <row r="5" spans="1:13" x14ac:dyDescent="0.2">
      <c r="A5" s="74" t="str">
        <f>Dados!B2</f>
        <v>PROCESSO ADMINISTRATIVO N° 2726/2022 de 30/08/2022</v>
      </c>
      <c r="B5" s="74"/>
      <c r="C5" s="74"/>
      <c r="D5" s="74"/>
      <c r="E5" s="74"/>
      <c r="F5" s="74"/>
      <c r="G5" s="74"/>
    </row>
    <row r="6" spans="1:13" x14ac:dyDescent="0.2">
      <c r="A6" s="59" t="str">
        <f>Dados!B7</f>
        <v>MENOR PREÇO POR ITEM</v>
      </c>
      <c r="B6" s="59"/>
      <c r="C6" s="72" t="s">
        <v>29</v>
      </c>
      <c r="D6" s="72"/>
      <c r="E6" s="73">
        <f>Dados!B8</f>
        <v>36719</v>
      </c>
      <c r="F6" s="73"/>
      <c r="G6" s="59"/>
    </row>
    <row r="7" spans="1:13" ht="2.25" customHeight="1" x14ac:dyDescent="0.2">
      <c r="A7" s="6"/>
      <c r="B7" s="6"/>
      <c r="C7" s="6"/>
      <c r="D7" s="27"/>
      <c r="E7" s="14"/>
      <c r="F7" s="14"/>
      <c r="G7" s="10"/>
    </row>
    <row r="8" spans="1:13" s="8" customFormat="1" ht="12" customHeight="1" x14ac:dyDescent="0.2">
      <c r="A8" s="15" t="s">
        <v>0</v>
      </c>
      <c r="B8" s="76"/>
      <c r="C8" s="76"/>
      <c r="D8" s="76"/>
      <c r="E8" s="76"/>
      <c r="F8" s="76"/>
      <c r="G8" s="76"/>
      <c r="H8" s="47"/>
      <c r="L8" s="40"/>
    </row>
    <row r="9" spans="1:13" s="8" customFormat="1" ht="12" customHeight="1" x14ac:dyDescent="0.2">
      <c r="A9" s="15" t="s">
        <v>1</v>
      </c>
      <c r="B9" s="77"/>
      <c r="C9" s="77"/>
      <c r="D9" s="77"/>
      <c r="E9" s="77"/>
      <c r="F9" s="77"/>
      <c r="G9" s="77"/>
      <c r="H9" s="47"/>
      <c r="L9" s="40"/>
      <c r="M9" s="40"/>
    </row>
    <row r="10" spans="1:13" s="8" customFormat="1" ht="12" customHeight="1" x14ac:dyDescent="0.2">
      <c r="A10" s="15" t="s">
        <v>2</v>
      </c>
      <c r="B10" s="67"/>
      <c r="C10" s="28" t="s">
        <v>8</v>
      </c>
      <c r="D10" s="82"/>
      <c r="E10" s="82"/>
      <c r="F10" s="82"/>
      <c r="G10" s="82"/>
      <c r="H10" s="47"/>
      <c r="L10" s="40"/>
    </row>
    <row r="11" spans="1:13" ht="4.5" customHeight="1" x14ac:dyDescent="0.2">
      <c r="A11" s="3"/>
      <c r="B11" s="30"/>
      <c r="C11" s="30"/>
      <c r="D11" s="31"/>
      <c r="E11" s="57"/>
      <c r="F11" s="32"/>
      <c r="G11" s="33"/>
    </row>
    <row r="12" spans="1:13" s="8" customFormat="1" ht="22.5" x14ac:dyDescent="0.2">
      <c r="A12" s="35" t="s">
        <v>3</v>
      </c>
      <c r="B12" s="35" t="s">
        <v>4</v>
      </c>
      <c r="C12" s="35" t="s">
        <v>5</v>
      </c>
      <c r="D12" s="35" t="s">
        <v>6</v>
      </c>
      <c r="E12" s="52" t="s">
        <v>25</v>
      </c>
      <c r="F12" s="52" t="s">
        <v>26</v>
      </c>
      <c r="G12" s="35" t="s">
        <v>7</v>
      </c>
      <c r="H12" s="47"/>
      <c r="L12" s="40"/>
    </row>
    <row r="13" spans="1:13" s="8" customFormat="1" ht="33.75" x14ac:dyDescent="0.2">
      <c r="A13" s="36">
        <v>1</v>
      </c>
      <c r="B13" s="34" t="s">
        <v>47</v>
      </c>
      <c r="C13" s="37" t="s">
        <v>5</v>
      </c>
      <c r="D13" s="55">
        <v>1000</v>
      </c>
      <c r="E13" s="58">
        <v>0.88</v>
      </c>
      <c r="F13" s="66"/>
      <c r="G13" s="38" t="str">
        <f>IF(F13="","",IF(ISTEXT(F13),"NC",F13*D13))</f>
        <v/>
      </c>
      <c r="H13" s="47"/>
      <c r="K13" s="7"/>
      <c r="L13" s="40"/>
    </row>
    <row r="14" spans="1:13" s="8" customFormat="1" ht="22.5" x14ac:dyDescent="0.2">
      <c r="A14" s="36">
        <v>2</v>
      </c>
      <c r="B14" s="34" t="s">
        <v>48</v>
      </c>
      <c r="C14" s="37" t="s">
        <v>5</v>
      </c>
      <c r="D14" s="55">
        <v>8000</v>
      </c>
      <c r="E14" s="58">
        <v>1.78</v>
      </c>
      <c r="F14" s="66"/>
      <c r="G14" s="38" t="str">
        <f t="shared" ref="G14:G19" si="0">IF(F14="","",IF(ISTEXT(F14),"NC",F14*D14))</f>
        <v/>
      </c>
      <c r="H14" s="47"/>
      <c r="K14" s="7"/>
      <c r="L14" s="40"/>
    </row>
    <row r="15" spans="1:13" s="8" customFormat="1" ht="22.5" x14ac:dyDescent="0.2">
      <c r="A15" s="36">
        <v>3</v>
      </c>
      <c r="B15" s="34" t="s">
        <v>49</v>
      </c>
      <c r="C15" s="37" t="s">
        <v>5</v>
      </c>
      <c r="D15" s="55">
        <v>2000</v>
      </c>
      <c r="E15" s="58">
        <v>1.23</v>
      </c>
      <c r="F15" s="66"/>
      <c r="G15" s="38" t="str">
        <f t="shared" si="0"/>
        <v/>
      </c>
      <c r="H15" s="47"/>
      <c r="K15" s="7"/>
      <c r="L15" s="40"/>
    </row>
    <row r="16" spans="1:13" s="8" customFormat="1" ht="22.5" x14ac:dyDescent="0.2">
      <c r="A16" s="36">
        <v>4</v>
      </c>
      <c r="B16" s="34" t="s">
        <v>50</v>
      </c>
      <c r="C16" s="37" t="s">
        <v>5</v>
      </c>
      <c r="D16" s="55">
        <v>1000</v>
      </c>
      <c r="E16" s="58">
        <v>1.78</v>
      </c>
      <c r="F16" s="66"/>
      <c r="G16" s="38" t="str">
        <f t="shared" si="0"/>
        <v/>
      </c>
      <c r="H16" s="47"/>
      <c r="K16" s="7"/>
      <c r="L16" s="40"/>
    </row>
    <row r="17" spans="1:12" s="8" customFormat="1" ht="22.5" x14ac:dyDescent="0.2">
      <c r="A17" s="36">
        <v>5</v>
      </c>
      <c r="B17" s="34" t="s">
        <v>51</v>
      </c>
      <c r="C17" s="37" t="s">
        <v>5</v>
      </c>
      <c r="D17" s="55">
        <v>8000</v>
      </c>
      <c r="E17" s="58">
        <v>1.78</v>
      </c>
      <c r="F17" s="66"/>
      <c r="G17" s="38" t="str">
        <f t="shared" si="0"/>
        <v/>
      </c>
      <c r="H17" s="47"/>
      <c r="K17" s="7"/>
      <c r="L17" s="40"/>
    </row>
    <row r="18" spans="1:12" s="8" customFormat="1" ht="22.5" x14ac:dyDescent="0.2">
      <c r="A18" s="36">
        <v>6</v>
      </c>
      <c r="B18" s="34" t="s">
        <v>52</v>
      </c>
      <c r="C18" s="37" t="s">
        <v>5</v>
      </c>
      <c r="D18" s="55">
        <v>1000</v>
      </c>
      <c r="E18" s="58">
        <v>0.98</v>
      </c>
      <c r="F18" s="66"/>
      <c r="G18" s="38" t="str">
        <f t="shared" si="0"/>
        <v/>
      </c>
      <c r="H18" s="47"/>
      <c r="K18" s="7"/>
      <c r="L18" s="40"/>
    </row>
    <row r="19" spans="1:12" s="8" customFormat="1" ht="22.5" x14ac:dyDescent="0.2">
      <c r="A19" s="36">
        <v>7</v>
      </c>
      <c r="B19" s="34" t="s">
        <v>53</v>
      </c>
      <c r="C19" s="37" t="s">
        <v>54</v>
      </c>
      <c r="D19" s="55">
        <v>300</v>
      </c>
      <c r="E19" s="58">
        <v>7.13</v>
      </c>
      <c r="F19" s="66"/>
      <c r="G19" s="38" t="str">
        <f t="shared" si="0"/>
        <v/>
      </c>
      <c r="H19" s="47"/>
      <c r="K19" s="7"/>
      <c r="L19" s="40"/>
    </row>
    <row r="20" spans="1:12" s="29" customFormat="1" ht="9" x14ac:dyDescent="0.2">
      <c r="A20" s="39"/>
      <c r="E20" s="53"/>
      <c r="F20" s="78" t="s">
        <v>27</v>
      </c>
      <c r="G20" s="79"/>
      <c r="H20" s="48"/>
      <c r="L20" s="42"/>
    </row>
    <row r="21" spans="1:12" ht="14.25" customHeight="1" x14ac:dyDescent="0.2">
      <c r="F21" s="80" t="str">
        <f>IF(SUM(G13:G19)=0,"",SUM(G13:G19))</f>
        <v/>
      </c>
      <c r="G21" s="81"/>
      <c r="H21" s="49"/>
    </row>
    <row r="22" spans="1:12" s="43" customFormat="1" ht="21.75" customHeight="1" x14ac:dyDescent="0.2">
      <c r="A22" s="71" t="str">
        <f>" - "&amp;Dados!B23</f>
        <v xml:space="preserve"> - A(s) empresa(s) vencedora (s) de itens do objeto deverá obter os modelos dos impressos com o responsável pelo pedido, e confeccionar conforme solicitação do mesmo.</v>
      </c>
      <c r="B22" s="71"/>
      <c r="C22" s="71"/>
      <c r="D22" s="71"/>
      <c r="E22" s="71"/>
      <c r="F22" s="71"/>
      <c r="G22" s="71"/>
      <c r="H22" s="50"/>
      <c r="L22" s="44"/>
    </row>
    <row r="23" spans="1:12" s="43" customFormat="1" ht="21.75" customHeight="1" x14ac:dyDescent="0.2">
      <c r="A23" s="71" t="str">
        <f>" - "&amp;Dados!B24</f>
        <v xml:space="preserve"> - Os materiais impressos deverão ser entregues no Setor de Almoxarifado, Rua Dr. Carolino Ribeiro de Moura, Centro, Sumidouro - RJ no horário das 09hs00min às 12hs00min horas e de 14hs00min às 17hs00min horas. Sendo o frete, carga e descarga por conta do fornecedor até o local indicado.</v>
      </c>
      <c r="B23" s="71"/>
      <c r="C23" s="71"/>
      <c r="D23" s="71"/>
      <c r="E23" s="71"/>
      <c r="F23" s="71"/>
      <c r="G23" s="71"/>
      <c r="H23" s="50"/>
      <c r="L23" s="44"/>
    </row>
    <row r="24" spans="1:12" s="43" customFormat="1" ht="9" x14ac:dyDescent="0.2">
      <c r="A24" s="71" t="str">
        <f>" - "&amp;Dados!B25</f>
        <v xml:space="preserve"> - O pagamento do objeto de que trata o PREGÃO ELETRÔNICO 076/2022, será efetuado pela Tesouraria da Prefeitura Municipal de Sumidouro.</v>
      </c>
      <c r="B24" s="71"/>
      <c r="C24" s="71"/>
      <c r="D24" s="71"/>
      <c r="E24" s="71"/>
      <c r="F24" s="71"/>
      <c r="G24" s="71"/>
      <c r="H24" s="50"/>
      <c r="L24" s="44"/>
    </row>
    <row r="25" spans="1:12" s="29" customFormat="1" ht="9" x14ac:dyDescent="0.2">
      <c r="A25" s="71" t="str">
        <f>" - "&amp;Dados!B26</f>
        <v xml:space="preserve"> - Proposta válida por 60 (sessenta) dias</v>
      </c>
      <c r="B25" s="71"/>
      <c r="C25" s="71"/>
      <c r="D25" s="71"/>
      <c r="E25" s="71"/>
      <c r="F25" s="71"/>
      <c r="G25" s="71"/>
      <c r="H25" s="48"/>
      <c r="L25" s="42"/>
    </row>
    <row r="26" spans="1:12" ht="21" customHeight="1" x14ac:dyDescent="0.2">
      <c r="A26" s="71" t="str">
        <f>" - "&amp;Dados!B28</f>
        <v xml:space="preserve"> - A Licitante poderá apresentar prospecto, ficha técnica ou outros documentos com informações que permitam a melhor identificação e qualificação do(s) item(ns) licitado(s);</v>
      </c>
      <c r="B26" s="71"/>
      <c r="C26" s="71"/>
      <c r="D26" s="71"/>
      <c r="E26" s="71"/>
      <c r="F26" s="71"/>
      <c r="G26" s="71"/>
      <c r="H26" s="51"/>
    </row>
    <row r="27" spans="1:12" x14ac:dyDescent="0.2">
      <c r="A27" s="71" t="str">
        <f>" - "&amp;Dados!B29</f>
        <v xml:space="preserve"> - A proposta de preços ajustada ao lance final deverá conter o valor numérico dos preços unitários e totais, não podendo exceder o valor do lance final;</v>
      </c>
      <c r="B27" s="71"/>
      <c r="C27" s="71"/>
      <c r="D27" s="71"/>
      <c r="E27" s="71"/>
      <c r="F27" s="71"/>
      <c r="G27" s="71"/>
      <c r="H27" s="51"/>
    </row>
    <row r="28" spans="1:12" ht="21.75" customHeight="1" x14ac:dyDescent="0.2">
      <c r="A28" s="7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8" s="71"/>
      <c r="C28" s="71"/>
      <c r="D28" s="71"/>
      <c r="E28" s="71"/>
      <c r="F28" s="71"/>
      <c r="G28" s="71"/>
      <c r="H28" s="51"/>
    </row>
    <row r="29" spans="1:12" ht="21.75" customHeight="1" x14ac:dyDescent="0.2">
      <c r="A29" s="7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9" s="71"/>
      <c r="C29" s="71"/>
      <c r="D29" s="71"/>
      <c r="E29" s="71"/>
      <c r="F29" s="71"/>
      <c r="G29" s="71"/>
      <c r="H29" s="51"/>
    </row>
    <row r="30" spans="1:12" ht="21.75" customHeight="1" x14ac:dyDescent="0.2">
      <c r="A30" s="7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0" s="71"/>
      <c r="C30" s="71"/>
      <c r="D30" s="71"/>
      <c r="E30" s="71"/>
      <c r="F30" s="71"/>
      <c r="G30" s="71"/>
      <c r="H30" s="51"/>
    </row>
    <row r="31" spans="1:12" ht="21.75" customHeight="1" x14ac:dyDescent="0.2">
      <c r="A31" s="71" t="str">
        <f>" - "&amp;Dados!B33</f>
        <v xml:space="preserve"> - Declaramos que até a presente data inexistem fatos impeditivos a participação desta empresa ao presente certame licitatório, ciente da obrigatoriedade de declarar ocorrências posteriores;</v>
      </c>
      <c r="B31" s="71"/>
      <c r="C31" s="71"/>
      <c r="D31" s="71"/>
      <c r="E31" s="71"/>
      <c r="F31" s="71"/>
      <c r="G31" s="71"/>
      <c r="H31" s="51"/>
    </row>
    <row r="32" spans="1:12" ht="30" customHeight="1" x14ac:dyDescent="0.2">
      <c r="A32" s="7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2" s="71"/>
      <c r="C32" s="71"/>
      <c r="D32" s="71"/>
      <c r="E32" s="71"/>
      <c r="F32" s="71"/>
      <c r="G32" s="71"/>
    </row>
    <row r="33" spans="1:7" ht="25.5" customHeight="1" x14ac:dyDescent="0.2">
      <c r="A33" s="7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3" s="71"/>
      <c r="C33" s="71"/>
      <c r="D33" s="71"/>
      <c r="E33" s="71"/>
      <c r="F33" s="71"/>
      <c r="G33" s="71"/>
    </row>
  </sheetData>
  <sheetProtection algorithmName="SHA-512" hashValue="ZfQGBhvJPgkqkL5P7XWANcGyEKgU2cTRu6XXZUkXHVOKMa41RjCoWpiZZZAZPOya/5hDynukA9b+/jgEy7GVhQ==" saltValue="mr422Iw8MZYkW1jDmRnQRA==" spinCount="100000" sheet="1" objects="1" scenarios="1"/>
  <autoFilter ref="A11:G33" xr:uid="{00000000-0009-0000-0000-000000000000}"/>
  <mergeCells count="23">
    <mergeCell ref="A22:G22"/>
    <mergeCell ref="A23:G23"/>
    <mergeCell ref="A24:G24"/>
    <mergeCell ref="B8:G8"/>
    <mergeCell ref="A25:G25"/>
    <mergeCell ref="B9:G9"/>
    <mergeCell ref="F20:G20"/>
    <mergeCell ref="F21:G21"/>
    <mergeCell ref="D10:G10"/>
    <mergeCell ref="C6:D6"/>
    <mergeCell ref="E6:F6"/>
    <mergeCell ref="A2:G2"/>
    <mergeCell ref="A3:G3"/>
    <mergeCell ref="A4:G4"/>
    <mergeCell ref="A5:G5"/>
    <mergeCell ref="A32:G32"/>
    <mergeCell ref="A33:G33"/>
    <mergeCell ref="A26:G26"/>
    <mergeCell ref="A27:G27"/>
    <mergeCell ref="A28:G28"/>
    <mergeCell ref="A29:G29"/>
    <mergeCell ref="A30:G30"/>
    <mergeCell ref="A31:G31"/>
  </mergeCells>
  <phoneticPr fontId="0" type="noConversion"/>
  <conditionalFormatting sqref="F20">
    <cfRule type="expression" dxfId="11" priority="1" stopIfTrue="1">
      <formula>IF($J20="Empate",IF(H20=1,TRUE(),FALSE()),FALSE())</formula>
    </cfRule>
    <cfRule type="expression" dxfId="10" priority="2" stopIfTrue="1">
      <formula>IF(H20="&gt;",FALSE(),IF(H20&gt;0,TRUE(),FALSE()))</formula>
    </cfRule>
    <cfRule type="expression" dxfId="9" priority="3" stopIfTrue="1">
      <formula>IF(H20="&gt;",TRUE(),FALSE())</formula>
    </cfRule>
  </conditionalFormatting>
  <conditionalFormatting sqref="F21">
    <cfRule type="expression" dxfId="8" priority="4" stopIfTrue="1">
      <formula>IF($J20="OK",IF(H20=1,TRUE(),FALSE()),FALSE())</formula>
    </cfRule>
    <cfRule type="expression" dxfId="7" priority="5" stopIfTrue="1">
      <formula>IF($J20="Empate",IF(H20=1,TRUE(),FALSE()),FALSE())</formula>
    </cfRule>
    <cfRule type="expression" dxfId="6" priority="6" stopIfTrue="1">
      <formula>IF($J20="Empate",IF(H20=2,TRUE(),FALSE()),FALSE())</formula>
    </cfRule>
  </conditionalFormatting>
  <conditionalFormatting sqref="F13:F19">
    <cfRule type="cellIs" dxfId="5" priority="11" stopIfTrue="1" operator="equal">
      <formula>""</formula>
    </cfRule>
  </conditionalFormatting>
  <conditionalFormatting sqref="D13:D1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8" t="s">
        <v>55</v>
      </c>
      <c r="E1" s="4"/>
      <c r="F1" s="4"/>
      <c r="G1" s="4"/>
    </row>
    <row r="2" spans="1:7" x14ac:dyDescent="0.2">
      <c r="A2" s="16" t="s">
        <v>10</v>
      </c>
      <c r="B2" s="69" t="s">
        <v>56</v>
      </c>
      <c r="E2" s="4"/>
      <c r="F2" s="4"/>
      <c r="G2" s="4"/>
    </row>
    <row r="3" spans="1:7" x14ac:dyDescent="0.2">
      <c r="A3" s="16" t="s">
        <v>11</v>
      </c>
      <c r="B3" s="69" t="s">
        <v>57</v>
      </c>
      <c r="C3" s="5"/>
      <c r="E3" s="61"/>
      <c r="F3" s="4"/>
      <c r="G3" s="4"/>
    </row>
    <row r="4" spans="1:7" x14ac:dyDescent="0.2">
      <c r="A4" s="16" t="s">
        <v>12</v>
      </c>
      <c r="B4" s="68" t="s">
        <v>63</v>
      </c>
      <c r="C4" s="5"/>
      <c r="E4" s="61"/>
      <c r="F4" s="4"/>
      <c r="G4" s="4"/>
    </row>
    <row r="5" spans="1:7" x14ac:dyDescent="0.2">
      <c r="A5" s="16" t="s">
        <v>13</v>
      </c>
      <c r="B5" s="68" t="s">
        <v>36</v>
      </c>
      <c r="C5" s="5"/>
      <c r="E5" s="61"/>
      <c r="F5" s="4"/>
      <c r="G5" s="4"/>
    </row>
    <row r="6" spans="1:7" x14ac:dyDescent="0.2">
      <c r="A6" s="16" t="s">
        <v>31</v>
      </c>
      <c r="B6" s="12" t="s">
        <v>37</v>
      </c>
      <c r="C6" s="5"/>
      <c r="E6" s="61"/>
      <c r="F6" s="4"/>
      <c r="G6" s="4"/>
    </row>
    <row r="7" spans="1:7" x14ac:dyDescent="0.2">
      <c r="A7" s="16" t="s">
        <v>14</v>
      </c>
      <c r="B7" s="5" t="s">
        <v>30</v>
      </c>
      <c r="C7" s="5"/>
      <c r="E7" s="61"/>
      <c r="F7" s="4"/>
      <c r="G7" s="4"/>
    </row>
    <row r="8" spans="1:7" x14ac:dyDescent="0.2">
      <c r="A8" s="25" t="s">
        <v>23</v>
      </c>
      <c r="B8" s="54">
        <v>36719</v>
      </c>
      <c r="C8" s="5"/>
      <c r="E8" s="61"/>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63" t="s">
        <v>33</v>
      </c>
      <c r="E14" s="4"/>
      <c r="F14" s="4"/>
      <c r="G14" s="4"/>
    </row>
    <row r="15" spans="1:7" x14ac:dyDescent="0.2">
      <c r="A15" s="63" t="s">
        <v>34</v>
      </c>
      <c r="E15" s="4"/>
      <c r="F15" s="4"/>
      <c r="G15" s="4"/>
    </row>
    <row r="16" spans="1:7" x14ac:dyDescent="0.2">
      <c r="A16" s="63" t="s">
        <v>35</v>
      </c>
      <c r="B16" s="24"/>
      <c r="E16" s="24"/>
      <c r="F16" s="4"/>
      <c r="G16" s="4"/>
    </row>
    <row r="17" spans="1:256" s="23" customFormat="1" x14ac:dyDescent="0.2">
      <c r="A17" s="22" t="s">
        <v>21</v>
      </c>
      <c r="B17" s="24" t="s">
        <v>58</v>
      </c>
      <c r="C17" s="64"/>
      <c r="D17" s="24"/>
      <c r="E17" s="24"/>
      <c r="F17" s="24"/>
      <c r="G17" s="24"/>
      <c r="H17" s="24"/>
      <c r="I17" s="24"/>
      <c r="J17" s="24"/>
      <c r="K17" s="24"/>
      <c r="L17" s="24"/>
      <c r="M17" s="24"/>
    </row>
    <row r="18" spans="1:256" s="23" customFormat="1" x14ac:dyDescent="0.2">
      <c r="A18" s="22" t="s">
        <v>22</v>
      </c>
      <c r="B18" s="62" t="s">
        <v>59</v>
      </c>
      <c r="C18" s="56"/>
      <c r="D18" s="56"/>
      <c r="E18" s="56"/>
      <c r="F18" s="56"/>
      <c r="G18" s="56"/>
      <c r="H18" s="24"/>
      <c r="I18" s="24"/>
      <c r="J18" s="24"/>
      <c r="K18" s="24"/>
      <c r="L18" s="24"/>
      <c r="M18" s="24"/>
      <c r="IV18" s="24"/>
    </row>
    <row r="19" spans="1:256" x14ac:dyDescent="0.2">
      <c r="B19" s="24"/>
      <c r="E19" s="4"/>
      <c r="F19" s="24"/>
      <c r="G19" s="24"/>
    </row>
    <row r="20" spans="1:256" x14ac:dyDescent="0.2">
      <c r="B20" s="24"/>
      <c r="E20" s="60"/>
      <c r="F20" s="24"/>
      <c r="G20" s="24"/>
    </row>
    <row r="21" spans="1:256" x14ac:dyDescent="0.2">
      <c r="E21" s="60"/>
      <c r="F21" s="60"/>
      <c r="G21" s="60"/>
    </row>
    <row r="22" spans="1:256" x14ac:dyDescent="0.2">
      <c r="E22" s="60"/>
      <c r="F22" s="60"/>
      <c r="G22" s="60"/>
    </row>
    <row r="23" spans="1:256" ht="38.25" x14ac:dyDescent="0.2">
      <c r="A23" s="20" t="s">
        <v>15</v>
      </c>
      <c r="B23" s="21" t="s">
        <v>60</v>
      </c>
      <c r="E23" s="4"/>
      <c r="F23" s="4"/>
      <c r="G23" s="60"/>
    </row>
    <row r="24" spans="1:256" ht="76.5" x14ac:dyDescent="0.2">
      <c r="A24" s="20" t="s">
        <v>16</v>
      </c>
      <c r="B24" s="21" t="s">
        <v>61</v>
      </c>
      <c r="E24" s="4"/>
      <c r="F24" s="4"/>
      <c r="G24" s="60"/>
    </row>
    <row r="25" spans="1:256" ht="38.25" x14ac:dyDescent="0.2">
      <c r="A25" s="20" t="s">
        <v>17</v>
      </c>
      <c r="B25" s="70" t="s">
        <v>62</v>
      </c>
      <c r="C25" s="9"/>
      <c r="E25" s="4"/>
      <c r="F25" s="4"/>
      <c r="G25" s="60"/>
    </row>
    <row r="26" spans="1:256" ht="25.5" x14ac:dyDescent="0.2">
      <c r="A26" s="20" t="s">
        <v>18</v>
      </c>
      <c r="B26" s="21" t="s">
        <v>28</v>
      </c>
      <c r="E26" s="4"/>
      <c r="F26" s="4"/>
      <c r="G26" s="60"/>
    </row>
    <row r="27" spans="1:256" x14ac:dyDescent="0.2">
      <c r="A27" s="20" t="s">
        <v>32</v>
      </c>
      <c r="B27" s="65" t="s">
        <v>46</v>
      </c>
      <c r="G27" s="60"/>
    </row>
    <row r="28" spans="1:256" ht="38.25" x14ac:dyDescent="0.2">
      <c r="B28" s="21" t="s">
        <v>38</v>
      </c>
    </row>
    <row r="29" spans="1:256" ht="38.25" x14ac:dyDescent="0.2">
      <c r="B29" s="21" t="s">
        <v>39</v>
      </c>
    </row>
    <row r="30" spans="1:256" ht="63.75" x14ac:dyDescent="0.2">
      <c r="B30" s="21" t="s">
        <v>40</v>
      </c>
    </row>
    <row r="31" spans="1:256" ht="63.75" x14ac:dyDescent="0.2">
      <c r="B31" s="21" t="s">
        <v>41</v>
      </c>
    </row>
    <row r="32" spans="1:256" ht="63.75" x14ac:dyDescent="0.2">
      <c r="B32" s="21" t="s">
        <v>42</v>
      </c>
    </row>
    <row r="33" spans="2:2" ht="51" x14ac:dyDescent="0.2">
      <c r="B33" s="21" t="s">
        <v>43</v>
      </c>
    </row>
    <row r="34" spans="2:2" ht="76.5" x14ac:dyDescent="0.2">
      <c r="B34" s="21" t="s">
        <v>44</v>
      </c>
    </row>
    <row r="35" spans="2:2" ht="63.75" x14ac:dyDescent="0.2">
      <c r="B35" s="21"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2022-10-27T13:25:16Z</cp:lastPrinted>
  <dcterms:created xsi:type="dcterms:W3CDTF">2006-04-18T17:38:46Z</dcterms:created>
  <dcterms:modified xsi:type="dcterms:W3CDTF">2022-11-04T19:13:15Z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