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56-23 - Aquisição de Gêneros Alimentícios para CAPS - SMS\"/>
    </mc:Choice>
  </mc:AlternateContent>
  <xr:revisionPtr revIDLastSave="0" documentId="13_ncr:1_{58B897A8-EE35-4A52-8715-059E6E6A2AAC}"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Preços'!$A$11:$G$39</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l="1"/>
  <c r="G25" i="1"/>
  <c r="A33" i="1" l="1"/>
  <c r="A34" i="1"/>
  <c r="A35" i="1"/>
  <c r="A36" i="1"/>
  <c r="A37" i="1"/>
  <c r="A38" i="1"/>
  <c r="A39" i="1"/>
  <c r="A32" i="1"/>
  <c r="E6" i="1"/>
  <c r="G13" i="1"/>
  <c r="A4" i="1"/>
  <c r="A30" i="1"/>
  <c r="A31" i="1"/>
  <c r="A29" i="1"/>
  <c r="A28" i="1"/>
  <c r="A6" i="1"/>
  <c r="A5" i="1"/>
  <c r="A3" i="1"/>
  <c r="F27" i="1" l="1"/>
</calcChain>
</file>

<file path=xl/sharedStrings.xml><?xml version="1.0" encoding="utf-8"?>
<sst xmlns="http://schemas.openxmlformats.org/spreadsheetml/2006/main" count="85" uniqueCount="72">
  <si>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</si>
  <si>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</si>
  <si>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</si>
  <si>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</si>
  <si>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</si>
  <si>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</si>
  <si>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</si>
  <si>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</si>
  <si>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</si>
  <si>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</si>
  <si>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</si>
  <si>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</si>
  <si>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</si>
  <si>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</si>
  <si>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</si>
  <si>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</si>
  <si>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</si>
  <si>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</si>
  <si>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</si>
  <si>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</si>
  <si>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</si>
  <si>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</si>
  <si>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</si>
  <si>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</si>
  <si>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</si>
  <si>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</si>
  <si>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</si>
  <si>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</si>
  <si>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</si>
  <si>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</si>
  <si>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</si>
  <si>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</si>
  <si>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</si>
  <si>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</si>
  <si>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</si>
  <si>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</si>
  <si>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</si>
  <si>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</si>
  <si>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</si>
  <si>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</si>
  <si>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</si>
  <si>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</si>
  <si>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</si>
  <si>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</si>
  <si>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</si>
  <si>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</si>
  <si>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UNID</t>
  </si>
  <si>
    <t>Sec. Saúde - CAPS</t>
  </si>
  <si>
    <t>O não cumprimento do disposto no presente termo acarretará a anulação do empenho bem como a aplicação das penalidades previstas no edital e a convocação do fornecedor subsequente considerando a ordem de classificação do certame.</t>
  </si>
  <si>
    <t>AQUISIÇÃO DE GÊNEROS ALIMENTÍCIOS PARA EVENTOS DO CAPS</t>
  </si>
  <si>
    <t>PREGÃO ELETRÔNICO Nº 056/2023</t>
  </si>
  <si>
    <t>PROCESSO ADMINISTRATIVO N° 0390/2023 de 03/02/2023</t>
  </si>
  <si>
    <t>N.º 1801.1030300562.238-3390.32.00-17010000</t>
  </si>
  <si>
    <t>Prazo contrato: Entrega Imediata após solicitação.</t>
  </si>
  <si>
    <t>O pagamento do objeto de que trata o PREGÃO ELETRÔNICO 056/2023, será efetuado pela Tesouraria da Secretaria Municipal de Saúde de Sumidouro.</t>
  </si>
  <si>
    <t>REFEIÇÃO CARDÁPIO: ARROZ, FRITAS, SALADA COM ALFACE, TOMATE E PALMITO, STROGONOF (CARNE BOVINA). EM SELF SERVICE</t>
  </si>
  <si>
    <t>REFRIGERANTE -SABOR COLA, GARRAFA PET CAPACIDADE 2 LITROS</t>
  </si>
  <si>
    <t>REFRIGERANTE - SABOR GUARANÁ, GARRAFA PET CAPACIDADE 2 LITROS</t>
  </si>
  <si>
    <t>REFRIGERANTE - SABOR GUARANÁ DIET , GARRAFA PET CAPACIDADE 2 LITROS</t>
  </si>
  <si>
    <t xml:space="preserve">SORVETE - SABORES: MORANGO, CREME, ABACAXI, NAPOLITANO E FLOCOS, EM POTE DE 02 LITROS PARA CADA SABOR. </t>
  </si>
  <si>
    <t>AGUA MINERAL SEM GÁS, GARRAFA DE 500 ML</t>
  </si>
  <si>
    <t>BOLO CONFEITADO E RECHEADO TAMANHO PARA DOIS TABULEIROS CADA BOLO: MEDIDAS DO TABULEIRO - 45CM X 35 CM CADA TABULEIRO, 06 KG CADA BOLO</t>
  </si>
  <si>
    <t>BOMBOM - PACOTE DE 01 KG</t>
  </si>
  <si>
    <t>SALGADINHO FRITO, TIPO COXINHA, TAMANHO PEQUENO PARA FESTAS</t>
  </si>
  <si>
    <t>SALGADINHO FRITO, TIPO ENROLADINHO DE SALSICHA, TAMANHO PEQUENO PARA FESTAS</t>
  </si>
  <si>
    <t>SALGADINHO FRITO, TIPO BOLINHA DE QUEIJO, TAMANHO PEQUENO PARA FESTAS</t>
  </si>
  <si>
    <t>SALGADINHO FRITO, TIPO QUEIJO E PRESUNTO, TAMANHO PEQUENO PARA FESTAS</t>
  </si>
  <si>
    <t>SALGADINHO FRITO, TIPO QUIBE, TAMANHO PEQUENO PARA FESTAS</t>
  </si>
  <si>
    <t>Os itens do objeto do presente termo de referência serão recebidos em remessa parcelada de acordo com a necessidade dos setores e requerido pelo responsável por cada departamento que realizarão cronograma de entrega com a(s) firma(s) vencedora(s), após recebimento da nota de empenho.</t>
  </si>
  <si>
    <t>PCT</t>
  </si>
  <si>
    <t>Pote</t>
  </si>
  <si>
    <t>Abertura das Propostas: 28/06/2023,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</si>
</sst>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93625</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171661"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0390/23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9"/>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9.42578125"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4" t="s">
        <v>19</v>
      </c>
      <c r="B2" s="64"/>
      <c r="C2" s="64"/>
      <c r="D2" s="64"/>
      <c r="E2" s="64"/>
      <c r="F2" s="64"/>
      <c r="G2" s="64"/>
    </row>
    <row r="3" spans="1:11" x14ac:dyDescent="0.2">
      <c r="A3" s="64" t="str">
        <f>UPPER(Dados!B1&amp;"  -  "&amp;Dados!B4)</f>
        <v>PREGÃO ELETRÔNICO Nº 056/2023  -  ABERTURA DAS PROPOSTAS: 28/06/2023, ÀS 10:00HS</v>
      </c>
      <c r="B3" s="64"/>
      <c r="C3" s="64"/>
      <c r="D3" s="64"/>
      <c r="E3" s="64"/>
      <c r="F3" s="64"/>
      <c r="G3" s="64"/>
    </row>
    <row r="4" spans="1:11" x14ac:dyDescent="0.2">
      <c r="A4" s="65" t="str">
        <f>Dados!B3</f>
        <v>AQUISIÇÃO DE GÊNEROS ALIMENTÍCIOS PARA EVENTOS DO CAPS</v>
      </c>
      <c r="B4" s="65"/>
      <c r="C4" s="65"/>
      <c r="D4" s="65"/>
      <c r="E4" s="65"/>
      <c r="F4" s="65"/>
      <c r="G4" s="65"/>
    </row>
    <row r="5" spans="1:11" x14ac:dyDescent="0.2">
      <c r="A5" s="64" t="str">
        <f>Dados!B2</f>
        <v>PROCESSO ADMINISTRATIVO N° 0390/2023 de 03/02/2023</v>
      </c>
      <c r="B5" s="64"/>
      <c r="C5" s="64"/>
      <c r="D5" s="64"/>
      <c r="E5" s="64"/>
      <c r="F5" s="64"/>
      <c r="G5" s="64"/>
    </row>
    <row r="6" spans="1:11" x14ac:dyDescent="0.2">
      <c r="A6" s="51" t="str">
        <f>Dados!B7</f>
        <v>MENOR PREÇO POR ITEM</v>
      </c>
      <c r="B6" s="51"/>
      <c r="C6" s="62" t="s">
        <v>29</v>
      </c>
      <c r="D6" s="62"/>
      <c r="E6" s="63">
        <f>Dados!B8</f>
        <v>15049.82</v>
      </c>
      <c r="F6" s="63"/>
      <c r="G6" s="51"/>
    </row>
    <row r="7" spans="1:11" ht="2.25" customHeight="1" x14ac:dyDescent="0.2">
      <c r="A7" s="6"/>
      <c r="B7" s="6"/>
      <c r="C7" s="6"/>
      <c r="D7" s="6"/>
      <c r="E7" s="14"/>
      <c r="F7" s="14"/>
      <c r="G7" s="10"/>
    </row>
    <row r="8" spans="1:11" s="8" customFormat="1" ht="12" customHeight="1" x14ac:dyDescent="0.2">
      <c r="A8" s="15" t="s">
        <v>0</v>
      </c>
      <c r="B8" s="66"/>
      <c r="C8" s="66"/>
      <c r="D8" s="66"/>
      <c r="E8" s="66"/>
      <c r="F8" s="66"/>
      <c r="G8" s="66"/>
      <c r="H8" s="40"/>
    </row>
    <row r="9" spans="1:11" s="8" customFormat="1" ht="12" customHeight="1" x14ac:dyDescent="0.2">
      <c r="A9" s="15" t="s">
        <v>1</v>
      </c>
      <c r="B9" s="67"/>
      <c r="C9" s="67"/>
      <c r="D9" s="67"/>
      <c r="E9" s="67"/>
      <c r="F9" s="67"/>
      <c r="G9" s="67"/>
      <c r="H9" s="40"/>
    </row>
    <row r="10" spans="1:11" s="8" customFormat="1" ht="12" customHeight="1" x14ac:dyDescent="0.2">
      <c r="A10" s="15" t="s">
        <v>2</v>
      </c>
      <c r="B10" s="57"/>
      <c r="C10" s="26" t="s">
        <v>8</v>
      </c>
      <c r="D10" s="72"/>
      <c r="E10" s="72"/>
      <c r="F10" s="72"/>
      <c r="G10" s="72"/>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22.5" x14ac:dyDescent="0.2">
      <c r="A13" s="33">
        <v>1</v>
      </c>
      <c r="B13" s="31" t="s">
        <v>55</v>
      </c>
      <c r="C13" s="34" t="s">
        <v>46</v>
      </c>
      <c r="D13" s="48">
        <v>80</v>
      </c>
      <c r="E13" s="50">
        <v>31.81</v>
      </c>
      <c r="F13" s="56"/>
      <c r="G13" s="35" t="str">
        <f>IF(F13="","",IF(ISTEXT(F13),"NC",F13*D13))</f>
        <v/>
      </c>
      <c r="H13" s="40"/>
      <c r="K13" s="7"/>
    </row>
    <row r="14" spans="1:11" s="8" customFormat="1" ht="11.25" x14ac:dyDescent="0.2">
      <c r="A14" s="33">
        <v>2</v>
      </c>
      <c r="B14" s="31" t="s">
        <v>56</v>
      </c>
      <c r="C14" s="34" t="s">
        <v>46</v>
      </c>
      <c r="D14" s="48">
        <v>30</v>
      </c>
      <c r="E14" s="50">
        <v>8.9</v>
      </c>
      <c r="F14" s="56"/>
      <c r="G14" s="35" t="str">
        <f t="shared" ref="G14:G23" si="0">IF(F14="","",IF(ISTEXT(F14),"NC",F14*D14))</f>
        <v/>
      </c>
      <c r="H14" s="40"/>
      <c r="K14" s="7"/>
    </row>
    <row r="15" spans="1:11" s="8" customFormat="1" ht="22.5" x14ac:dyDescent="0.2">
      <c r="A15" s="33">
        <v>3</v>
      </c>
      <c r="B15" s="31" t="s">
        <v>57</v>
      </c>
      <c r="C15" s="34" t="s">
        <v>46</v>
      </c>
      <c r="D15" s="48">
        <v>30</v>
      </c>
      <c r="E15" s="50">
        <v>8</v>
      </c>
      <c r="F15" s="56"/>
      <c r="G15" s="35" t="str">
        <f t="shared" si="0"/>
        <v/>
      </c>
      <c r="H15" s="40"/>
      <c r="K15" s="7"/>
    </row>
    <row r="16" spans="1:11" s="8" customFormat="1" ht="22.5" x14ac:dyDescent="0.2">
      <c r="A16" s="33">
        <v>4</v>
      </c>
      <c r="B16" s="31" t="s">
        <v>58</v>
      </c>
      <c r="C16" s="34" t="s">
        <v>46</v>
      </c>
      <c r="D16" s="48">
        <v>15</v>
      </c>
      <c r="E16" s="50">
        <v>9.7799999999999994</v>
      </c>
      <c r="F16" s="56"/>
      <c r="G16" s="35" t="str">
        <f t="shared" si="0"/>
        <v/>
      </c>
      <c r="H16" s="40"/>
      <c r="K16" s="7"/>
    </row>
    <row r="17" spans="1:11" s="8" customFormat="1" ht="22.5" x14ac:dyDescent="0.2">
      <c r="A17" s="33">
        <v>5</v>
      </c>
      <c r="B17" s="31" t="s">
        <v>59</v>
      </c>
      <c r="C17" s="34" t="s">
        <v>70</v>
      </c>
      <c r="D17" s="48">
        <v>20</v>
      </c>
      <c r="E17" s="50">
        <v>27.09</v>
      </c>
      <c r="F17" s="56"/>
      <c r="G17" s="35" t="str">
        <f t="shared" si="0"/>
        <v/>
      </c>
      <c r="H17" s="40"/>
      <c r="K17" s="7"/>
    </row>
    <row r="18" spans="1:11" s="8" customFormat="1" ht="11.25" x14ac:dyDescent="0.2">
      <c r="A18" s="33">
        <v>6</v>
      </c>
      <c r="B18" s="31" t="s">
        <v>60</v>
      </c>
      <c r="C18" s="34" t="s">
        <v>46</v>
      </c>
      <c r="D18" s="48">
        <v>60</v>
      </c>
      <c r="E18" s="50">
        <v>1.05</v>
      </c>
      <c r="F18" s="56"/>
      <c r="G18" s="35" t="str">
        <f t="shared" si="0"/>
        <v/>
      </c>
      <c r="H18" s="40"/>
      <c r="K18" s="7"/>
    </row>
    <row r="19" spans="1:11" s="8" customFormat="1" ht="33.75" x14ac:dyDescent="0.2">
      <c r="A19" s="33">
        <v>7</v>
      </c>
      <c r="B19" s="31" t="s">
        <v>61</v>
      </c>
      <c r="C19" s="34" t="s">
        <v>46</v>
      </c>
      <c r="D19" s="48">
        <v>12</v>
      </c>
      <c r="E19" s="50">
        <v>390.06</v>
      </c>
      <c r="F19" s="56"/>
      <c r="G19" s="35" t="str">
        <f t="shared" si="0"/>
        <v/>
      </c>
      <c r="H19" s="40"/>
      <c r="K19" s="7"/>
    </row>
    <row r="20" spans="1:11" s="8" customFormat="1" ht="11.25" x14ac:dyDescent="0.2">
      <c r="A20" s="33">
        <v>8</v>
      </c>
      <c r="B20" s="31" t="s">
        <v>62</v>
      </c>
      <c r="C20" s="34" t="s">
        <v>69</v>
      </c>
      <c r="D20" s="48">
        <v>12</v>
      </c>
      <c r="E20" s="50">
        <v>54.15</v>
      </c>
      <c r="F20" s="56"/>
      <c r="G20" s="35" t="str">
        <f t="shared" si="0"/>
        <v/>
      </c>
      <c r="H20" s="40"/>
      <c r="K20" s="7"/>
    </row>
    <row r="21" spans="1:11" s="8" customFormat="1" ht="22.5" x14ac:dyDescent="0.2">
      <c r="A21" s="33">
        <v>9</v>
      </c>
      <c r="B21" s="31" t="s">
        <v>63</v>
      </c>
      <c r="C21" s="34" t="s">
        <v>46</v>
      </c>
      <c r="D21" s="48">
        <v>1200</v>
      </c>
      <c r="E21" s="50">
        <v>0.99</v>
      </c>
      <c r="F21" s="56"/>
      <c r="G21" s="35" t="str">
        <f t="shared" si="0"/>
        <v/>
      </c>
      <c r="H21" s="40"/>
      <c r="K21" s="7"/>
    </row>
    <row r="22" spans="1:11" s="8" customFormat="1" ht="22.5" x14ac:dyDescent="0.2">
      <c r="A22" s="33">
        <v>10</v>
      </c>
      <c r="B22" s="31" t="s">
        <v>64</v>
      </c>
      <c r="C22" s="34" t="s">
        <v>46</v>
      </c>
      <c r="D22" s="48">
        <v>1200</v>
      </c>
      <c r="E22" s="50">
        <v>1</v>
      </c>
      <c r="F22" s="56"/>
      <c r="G22" s="35" t="str">
        <f t="shared" si="0"/>
        <v/>
      </c>
      <c r="H22" s="40"/>
      <c r="K22" s="7"/>
    </row>
    <row r="23" spans="1:11" s="8" customFormat="1" ht="22.5" x14ac:dyDescent="0.2">
      <c r="A23" s="33">
        <v>11</v>
      </c>
      <c r="B23" s="31" t="s">
        <v>65</v>
      </c>
      <c r="C23" s="34" t="s">
        <v>46</v>
      </c>
      <c r="D23" s="48">
        <v>1200</v>
      </c>
      <c r="E23" s="50">
        <v>0.95</v>
      </c>
      <c r="F23" s="56"/>
      <c r="G23" s="35" t="str">
        <f t="shared" si="0"/>
        <v/>
      </c>
      <c r="H23" s="40"/>
      <c r="K23" s="7"/>
    </row>
    <row r="24" spans="1:11" s="8" customFormat="1" ht="22.5" x14ac:dyDescent="0.2">
      <c r="A24" s="33">
        <v>12</v>
      </c>
      <c r="B24" s="31" t="s">
        <v>66</v>
      </c>
      <c r="C24" s="34" t="s">
        <v>46</v>
      </c>
      <c r="D24" s="48">
        <v>1200</v>
      </c>
      <c r="E24" s="50">
        <v>1</v>
      </c>
      <c r="F24" s="56"/>
      <c r="G24" s="35" t="str">
        <f t="shared" ref="G24:G25" si="1">IF(F24="","",IF(ISTEXT(F24),"NC",F24*D24))</f>
        <v/>
      </c>
      <c r="H24" s="40"/>
      <c r="K24" s="7"/>
    </row>
    <row r="25" spans="1:11" s="8" customFormat="1" ht="11.25" x14ac:dyDescent="0.2">
      <c r="A25" s="33">
        <v>13</v>
      </c>
      <c r="B25" s="31" t="s">
        <v>67</v>
      </c>
      <c r="C25" s="34" t="s">
        <v>46</v>
      </c>
      <c r="D25" s="48">
        <v>1200</v>
      </c>
      <c r="E25" s="50">
        <v>0.99</v>
      </c>
      <c r="F25" s="56"/>
      <c r="G25" s="35" t="str">
        <f t="shared" si="1"/>
        <v/>
      </c>
      <c r="H25" s="40"/>
      <c r="K25" s="7"/>
    </row>
    <row r="26" spans="1:11" s="27" customFormat="1" ht="9" x14ac:dyDescent="0.2">
      <c r="A26" s="36"/>
      <c r="E26" s="46"/>
      <c r="F26" s="68" t="s">
        <v>27</v>
      </c>
      <c r="G26" s="69"/>
      <c r="H26" s="41"/>
    </row>
    <row r="27" spans="1:11" ht="14.25" customHeight="1" x14ac:dyDescent="0.2">
      <c r="F27" s="70" t="str">
        <f>IF(SUM(G13:G25)=0,"",SUM(G13:G25))</f>
        <v/>
      </c>
      <c r="G27" s="71"/>
      <c r="H27" s="42"/>
    </row>
    <row r="28" spans="1:11" s="37" customFormat="1" ht="9" x14ac:dyDescent="0.2">
      <c r="A28" s="61" t="str">
        <f>" - "&amp;Dados!B23</f>
        <v xml:space="preserve"> - Os itens do objeto do presente termo de referência serão recebidos em remessa parcelada de acordo com a necessidade dos setores e requerido pelo responsável por cada departamento que realizarão cronograma de entrega com a(s) firma(s) vencedora(s), após recebimento da nota de empenho.</v>
      </c>
      <c r="B28" s="61"/>
      <c r="C28" s="61"/>
      <c r="D28" s="61"/>
      <c r="E28" s="61"/>
      <c r="F28" s="61"/>
      <c r="G28" s="61"/>
      <c r="H28" s="43"/>
    </row>
    <row r="29" spans="1:11" s="37" customFormat="1" ht="20.25" customHeight="1" x14ac:dyDescent="0.2">
      <c r="A29" s="61" t="str">
        <f>" - "&amp;Dados!B24</f>
        <v xml:space="preserve"> - O não cumprimento do disposto no presente termo acarretará a anulação do empenho bem como a aplicação das penalidades previstas no edital e a convocação do fornecedor subsequente considerando a ordem de classificação do certame.</v>
      </c>
      <c r="B29" s="61"/>
      <c r="C29" s="61"/>
      <c r="D29" s="61"/>
      <c r="E29" s="61"/>
      <c r="F29" s="61"/>
      <c r="G29" s="61"/>
      <c r="H29" s="43"/>
    </row>
    <row r="30" spans="1:11" s="37" customFormat="1" ht="9" x14ac:dyDescent="0.2">
      <c r="A30" s="61" t="str">
        <f>" - "&amp;Dados!B25</f>
        <v xml:space="preserve"> - O pagamento do objeto de que trata o PREGÃO ELETRÔNICO 056/2023, será efetuado pela Tesouraria da Secretaria Municipal de Saúde de Sumidouro.</v>
      </c>
      <c r="B30" s="61"/>
      <c r="C30" s="61"/>
      <c r="D30" s="61"/>
      <c r="E30" s="61"/>
      <c r="F30" s="61"/>
      <c r="G30" s="61"/>
      <c r="H30" s="43"/>
    </row>
    <row r="31" spans="1:11" s="27" customFormat="1" ht="9" x14ac:dyDescent="0.2">
      <c r="A31" s="61" t="str">
        <f>" - "&amp;Dados!B26</f>
        <v xml:space="preserve"> - Proposta válida por 60 (sessenta) dias</v>
      </c>
      <c r="B31" s="61"/>
      <c r="C31" s="61"/>
      <c r="D31" s="61"/>
      <c r="E31" s="61"/>
      <c r="F31" s="61"/>
      <c r="G31" s="61"/>
      <c r="H31" s="41"/>
    </row>
    <row r="32" spans="1:11" ht="21" customHeight="1" x14ac:dyDescent="0.2">
      <c r="A32" s="61" t="str">
        <f>" - "&amp;Dados!B28</f>
        <v xml:space="preserve"> - A Licitante poderá apresentar prospecto, ficha técnica ou outros documentos com informações que permitam a melhor identificação e qualificação do(s) item(ns) licitado(s);</v>
      </c>
      <c r="B32" s="61"/>
      <c r="C32" s="61"/>
      <c r="D32" s="61"/>
      <c r="E32" s="61"/>
      <c r="F32" s="61"/>
      <c r="G32" s="61"/>
      <c r="H32" s="44"/>
    </row>
    <row r="33" spans="1:8" x14ac:dyDescent="0.2">
      <c r="A33" s="61" t="str">
        <f>" - "&amp;Dados!B29</f>
        <v xml:space="preserve"> - A proposta de preços ajustada ao lance final deverá conter o valor numérico dos preços unitários e totais, não podendo exceder o valor do lance final;</v>
      </c>
      <c r="B33" s="61"/>
      <c r="C33" s="61"/>
      <c r="D33" s="61"/>
      <c r="E33" s="61"/>
      <c r="F33" s="61"/>
      <c r="G33" s="61"/>
      <c r="H33" s="44"/>
    </row>
    <row r="34" spans="1:8" ht="21.75" customHeight="1" x14ac:dyDescent="0.2">
      <c r="A34" s="6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4" s="61"/>
      <c r="C34" s="61"/>
      <c r="D34" s="61"/>
      <c r="E34" s="61"/>
      <c r="F34" s="61"/>
      <c r="G34" s="61"/>
      <c r="H34" s="44"/>
    </row>
    <row r="35" spans="1:8" ht="21.75" customHeight="1" x14ac:dyDescent="0.2">
      <c r="A35" s="6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5" s="61"/>
      <c r="C35" s="61"/>
      <c r="D35" s="61"/>
      <c r="E35" s="61"/>
      <c r="F35" s="61"/>
      <c r="G35" s="61"/>
      <c r="H35" s="44"/>
    </row>
    <row r="36" spans="1:8" ht="21.75" customHeight="1" x14ac:dyDescent="0.2">
      <c r="A36" s="6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6" s="61"/>
      <c r="C36" s="61"/>
      <c r="D36" s="61"/>
      <c r="E36" s="61"/>
      <c r="F36" s="61"/>
      <c r="G36" s="61"/>
      <c r="H36" s="44"/>
    </row>
    <row r="37" spans="1:8" ht="21.75" customHeight="1" x14ac:dyDescent="0.2">
      <c r="A37" s="61" t="str">
        <f>" - "&amp;Dados!B33</f>
        <v xml:space="preserve"> - Declaramos que até a presente data inexistem fatos impeditivos a participação desta empresa ao presente certame licitatório, ciente da obrigatoriedade de declarar ocorrências posteriores;</v>
      </c>
      <c r="B37" s="61"/>
      <c r="C37" s="61"/>
      <c r="D37" s="61"/>
      <c r="E37" s="61"/>
      <c r="F37" s="61"/>
      <c r="G37" s="61"/>
      <c r="H37" s="44"/>
    </row>
    <row r="38" spans="1:8" ht="30" customHeight="1" x14ac:dyDescent="0.2">
      <c r="A38" s="6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8" s="61"/>
      <c r="C38" s="61"/>
      <c r="D38" s="61"/>
      <c r="E38" s="61"/>
      <c r="F38" s="61"/>
      <c r="G38" s="61"/>
    </row>
    <row r="39" spans="1:8" ht="25.5" customHeight="1" x14ac:dyDescent="0.2">
      <c r="A39" s="6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9" s="61"/>
      <c r="C39" s="61"/>
      <c r="D39" s="61"/>
      <c r="E39" s="61"/>
      <c r="F39" s="61"/>
      <c r="G39" s="61"/>
    </row>
  </sheetData>
  <autoFilter ref="A11:G39" xr:uid="{00000000-0009-0000-0000-000000000000}"/>
  <mergeCells count="23">
    <mergeCell ref="A28:G28"/>
    <mergeCell ref="A29:G29"/>
    <mergeCell ref="A30:G30"/>
    <mergeCell ref="B8:G8"/>
    <mergeCell ref="A31:G31"/>
    <mergeCell ref="B9:G9"/>
    <mergeCell ref="F26:G26"/>
    <mergeCell ref="F27:G27"/>
    <mergeCell ref="D10:G10"/>
    <mergeCell ref="C6:D6"/>
    <mergeCell ref="E6:F6"/>
    <mergeCell ref="A2:G2"/>
    <mergeCell ref="A3:G3"/>
    <mergeCell ref="A4:G4"/>
    <mergeCell ref="A5:G5"/>
    <mergeCell ref="A38:G38"/>
    <mergeCell ref="A39:G39"/>
    <mergeCell ref="A32:G32"/>
    <mergeCell ref="A33:G33"/>
    <mergeCell ref="A34:G34"/>
    <mergeCell ref="A35:G35"/>
    <mergeCell ref="A36:G36"/>
    <mergeCell ref="A37:G37"/>
  </mergeCells>
  <phoneticPr fontId="0" type="noConversion"/>
  <conditionalFormatting sqref="F26">
    <cfRule type="expression" dxfId="11" priority="1" stopIfTrue="1">
      <formula>IF($J26="Empate",IF(H26=1,TRUE(),FALSE()),FALSE())</formula>
    </cfRule>
    <cfRule type="expression" dxfId="10" priority="2" stopIfTrue="1">
      <formula>IF(H26="&gt;",FALSE(),IF(H26&gt;0,TRUE(),FALSE()))</formula>
    </cfRule>
    <cfRule type="expression" dxfId="9" priority="3" stopIfTrue="1">
      <formula>IF(H26="&gt;",TRUE(),FALSE())</formula>
    </cfRule>
  </conditionalFormatting>
  <conditionalFormatting sqref="F27">
    <cfRule type="expression" dxfId="8" priority="4" stopIfTrue="1">
      <formula>IF($J26="OK",IF(H26=1,TRUE(),FALSE()),FALSE())</formula>
    </cfRule>
    <cfRule type="expression" dxfId="7" priority="5" stopIfTrue="1">
      <formula>IF($J26="Empate",IF(H26=1,TRUE(),FALSE()),FALSE())</formula>
    </cfRule>
    <cfRule type="expression" dxfId="6" priority="6" stopIfTrue="1">
      <formula>IF($J26="Empate",IF(H26=2,TRUE(),FALSE()),FALSE())</formula>
    </cfRule>
  </conditionalFormatting>
  <conditionalFormatting sqref="F13:F25">
    <cfRule type="cellIs" dxfId="5" priority="11" stopIfTrue="1" operator="equal">
      <formula>""</formula>
    </cfRule>
  </conditionalFormatting>
  <conditionalFormatting sqref="D13:D25">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5">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5">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1"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7" width="22.140625" customWidth="1"/>
    <col min="8" max="8" width="14" customWidth="1"/>
    <col min="9" max="9" width="19.28515625" customWidth="1"/>
    <col min="10" max="13" width="14.5703125" customWidth="1"/>
    <col min="14" max="15" width="9.28515625" customWidth="1"/>
  </cols>
  <sheetData>
    <row r="1" spans="1:7" x14ac:dyDescent="0.2">
      <c r="A1" s="16" t="s">
        <v>9</v>
      </c>
      <c r="B1" s="58" t="s">
        <v>50</v>
      </c>
      <c r="E1" s="4"/>
      <c r="F1" s="4"/>
      <c r="G1" s="4"/>
    </row>
    <row r="2" spans="1:7" x14ac:dyDescent="0.2">
      <c r="A2" s="16" t="s">
        <v>10</v>
      </c>
      <c r="B2" s="58" t="s">
        <v>51</v>
      </c>
      <c r="E2" s="4"/>
      <c r="F2" s="4"/>
      <c r="G2" s="4"/>
    </row>
    <row r="3" spans="1:7" x14ac:dyDescent="0.2">
      <c r="A3" s="16" t="s">
        <v>11</v>
      </c>
      <c r="B3" s="58" t="s">
        <v>49</v>
      </c>
      <c r="C3" s="5"/>
      <c r="E3" s="53"/>
      <c r="F3" s="4"/>
      <c r="G3" s="4"/>
    </row>
    <row r="4" spans="1:7" x14ac:dyDescent="0.2">
      <c r="A4" s="16" t="s">
        <v>12</v>
      </c>
      <c r="B4" s="58" t="s">
        <v>71</v>
      </c>
      <c r="C4" s="5"/>
      <c r="E4" s="53"/>
      <c r="F4" s="4"/>
      <c r="G4" s="4"/>
    </row>
    <row r="5" spans="1:7" x14ac:dyDescent="0.2">
      <c r="A5" s="16" t="s">
        <v>13</v>
      </c>
      <c r="B5" s="58" t="s">
        <v>44</v>
      </c>
      <c r="C5" s="5"/>
      <c r="E5" s="53"/>
      <c r="F5" s="4"/>
      <c r="G5" s="4"/>
    </row>
    <row r="6" spans="1:7" x14ac:dyDescent="0.2">
      <c r="A6" s="16" t="s">
        <v>31</v>
      </c>
      <c r="B6" s="59" t="s">
        <v>45</v>
      </c>
      <c r="C6" s="5"/>
      <c r="E6" s="53"/>
      <c r="F6" s="4"/>
      <c r="G6" s="4"/>
    </row>
    <row r="7" spans="1:7" x14ac:dyDescent="0.2">
      <c r="A7" s="16" t="s">
        <v>14</v>
      </c>
      <c r="B7" s="5" t="s">
        <v>30</v>
      </c>
      <c r="C7" s="5"/>
      <c r="E7" s="53"/>
      <c r="F7" s="4"/>
      <c r="G7" s="4"/>
    </row>
    <row r="8" spans="1:7" x14ac:dyDescent="0.2">
      <c r="A8" s="25" t="s">
        <v>23</v>
      </c>
      <c r="B8" s="47">
        <v>15049.82</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D13" s="24"/>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24" t="s">
        <v>47</v>
      </c>
      <c r="C17" s="24"/>
      <c r="D17" s="24"/>
      <c r="E17" s="24"/>
      <c r="F17" s="24"/>
      <c r="G17" s="24"/>
      <c r="H17" s="24"/>
      <c r="I17" s="24"/>
      <c r="J17" s="24"/>
      <c r="K17" s="24"/>
      <c r="L17" s="24"/>
      <c r="M17" s="24"/>
    </row>
    <row r="18" spans="1:256" s="23" customFormat="1" x14ac:dyDescent="0.2">
      <c r="A18" s="22" t="s">
        <v>22</v>
      </c>
      <c r="B18" s="54" t="s">
        <v>52</v>
      </c>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76.5" x14ac:dyDescent="0.2">
      <c r="A23" s="20" t="s">
        <v>15</v>
      </c>
      <c r="B23" s="21" t="s">
        <v>68</v>
      </c>
      <c r="E23" s="4"/>
      <c r="F23" s="4"/>
      <c r="G23" s="52"/>
    </row>
    <row r="24" spans="1:256" ht="63.75" x14ac:dyDescent="0.2">
      <c r="A24" s="20" t="s">
        <v>16</v>
      </c>
      <c r="B24" s="21" t="s">
        <v>48</v>
      </c>
      <c r="E24" s="4"/>
      <c r="F24" s="4"/>
      <c r="G24" s="52"/>
    </row>
    <row r="25" spans="1:256" ht="38.25" x14ac:dyDescent="0.2">
      <c r="A25" s="20" t="s">
        <v>17</v>
      </c>
      <c r="B25" s="59" t="s">
        <v>54</v>
      </c>
      <c r="C25" s="9"/>
      <c r="E25" s="4"/>
      <c r="F25" s="4"/>
      <c r="G25" s="52"/>
    </row>
    <row r="26" spans="1:256" ht="25.5" x14ac:dyDescent="0.2">
      <c r="A26" s="20" t="s">
        <v>18</v>
      </c>
      <c r="B26" s="21" t="s">
        <v>28</v>
      </c>
      <c r="E26" s="4"/>
      <c r="F26" s="4"/>
      <c r="G26" s="52"/>
    </row>
    <row r="27" spans="1:256" x14ac:dyDescent="0.2">
      <c r="A27" s="20" t="s">
        <v>32</v>
      </c>
      <c r="B27" s="60" t="s">
        <v>53</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2023-03-03T18:10:33Z</cp:lastPrinted>
  <dcterms:created xsi:type="dcterms:W3CDTF">2006-04-18T17:38:46Z</dcterms:created>
  <dcterms:modified xsi:type="dcterms:W3CDTF">2023-06-13T17:43:18Z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