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71-23 - Eventual Aquisição de Materiais Obras Parque Exposição - SMAG\"/>
    </mc:Choice>
  </mc:AlternateContent>
  <xr:revisionPtr revIDLastSave="0" documentId="13_ncr:1_{E32200FF-4971-4525-A5B6-8C91BC81BF06}"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Preços'!$A$11:$G$121</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A115" i="1" l="1"/>
  <c r="A116" i="1"/>
  <c r="A117" i="1"/>
  <c r="A118" i="1"/>
  <c r="A119" i="1"/>
  <c r="A120" i="1"/>
  <c r="A121" i="1"/>
  <c r="A114" i="1"/>
  <c r="E6" i="1"/>
  <c r="G13" i="1"/>
  <c r="A4" i="1"/>
  <c r="A112" i="1"/>
  <c r="A113" i="1"/>
  <c r="A111" i="1"/>
  <c r="A110" i="1"/>
  <c r="A6" i="1"/>
  <c r="A5" i="1"/>
  <c r="A3" i="1"/>
  <c r="F109" i="1" l="1"/>
</calcChain>
</file>

<file path=xl/sharedStrings.xml><?xml version="1.0" encoding="utf-8"?>
<sst xmlns="http://schemas.openxmlformats.org/spreadsheetml/2006/main" count="249" uniqueCount="157">
  <si>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</si>
  <si>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</si>
  <si>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</si>
  <si>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</si>
  <si>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</si>
  <si>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</si>
  <si>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</si>
  <si>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</si>
  <si>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</si>
  <si>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</si>
  <si>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</si>
  <si>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</si>
  <si>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</si>
  <si>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</si>
  <si>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</si>
  <si>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</si>
  <si>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</si>
  <si>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</si>
  <si>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</si>
  <si>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</si>
  <si>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</si>
  <si>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</si>
  <si>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</si>
  <si>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</si>
  <si>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</si>
  <si>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</si>
  <si>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</si>
  <si>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</si>
  <si>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</si>
  <si>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</si>
  <si>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</si>
  <si>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</si>
  <si>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</si>
  <si>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</si>
  <si>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</si>
  <si>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</si>
  <si>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</si>
  <si>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</si>
  <si>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</si>
  <si>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</si>
  <si>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</si>
  <si>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</si>
  <si>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</si>
  <si>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</si>
  <si>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</si>
  <si>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</si>
  <si>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CX</t>
  </si>
  <si>
    <t>UNID</t>
  </si>
  <si>
    <t>Sec. Agricultura</t>
  </si>
  <si>
    <t>PREGÃO ELETRÔNICO Nº 071/2023</t>
  </si>
  <si>
    <t>PROCESSO ADMINISTRATIVO N° 0863/2023 de 10/03/2023</t>
  </si>
  <si>
    <t>TINTA AZUL PREMIUM A BASE D'AGUA 18 L</t>
  </si>
  <si>
    <t>TINTA BRANCA PREMIUM A BASE D'AGUA 18 L</t>
  </si>
  <si>
    <t>TINTA CHUMBO 18 L</t>
  </si>
  <si>
    <t>ROLO DE ESPUMA 25CM</t>
  </si>
  <si>
    <t>PINCEL 4''</t>
  </si>
  <si>
    <t>PORTA DE MADEIRA ALMOFADADA 80</t>
  </si>
  <si>
    <t>FECHADURA</t>
  </si>
  <si>
    <t>CACHONETE COMPLETO</t>
  </si>
  <si>
    <t>PORTA LISA DE ANGELIM</t>
  </si>
  <si>
    <t>TINTA AREIA 18 L</t>
  </si>
  <si>
    <t>ESTEIO TRATADO, ROLIÇO, 3CM, GARRAFÃO</t>
  </si>
  <si>
    <t>RÉGUA 3M X 12CM</t>
  </si>
  <si>
    <t>TINTA CINZA ESCURO SINTÉTICA 3,6 L</t>
  </si>
  <si>
    <t>PERNA CACHONETE</t>
  </si>
  <si>
    <t>RIPÃO 2,5 M</t>
  </si>
  <si>
    <t>ESTEIO TRATADO 3M (LITRO)</t>
  </si>
  <si>
    <t>REGUA 5M X 10CM</t>
  </si>
  <si>
    <t>ESTEIO QUADRADO 2,5M X 13CM X 13CM</t>
  </si>
  <si>
    <t>BANDEJA DE PINTURA PARA ROLO 25CM</t>
  </si>
  <si>
    <t>CAB DE ROLO 25CM</t>
  </si>
  <si>
    <t>EXTENSOR DE ROLO 2M</t>
  </si>
  <si>
    <t>ESTEIO QUADRADO 3M X 15CM X 15CM</t>
  </si>
  <si>
    <t>PORTEIRA 3M X 1,6M</t>
  </si>
  <si>
    <t>TELHA DE BRASILIT 244X50X4</t>
  </si>
  <si>
    <t>ADUELA COM FECHADURA E DOBRADIÇA</t>
  </si>
  <si>
    <t>TIJOLO 29X19</t>
  </si>
  <si>
    <t>TIJOLO 19X19</t>
  </si>
  <si>
    <t>FERRO 3/8</t>
  </si>
  <si>
    <t>FERRO 5.0</t>
  </si>
  <si>
    <t>RIPA DE 3CM X 30CM</t>
  </si>
  <si>
    <t>SACO DE CIMENTO</t>
  </si>
  <si>
    <t xml:space="preserve">PEDRA 1 </t>
  </si>
  <si>
    <t>AREIA</t>
  </si>
  <si>
    <t>ARAME</t>
  </si>
  <si>
    <t>PREGO 17X27</t>
  </si>
  <si>
    <t>PREGO 17X21</t>
  </si>
  <si>
    <t>PREGO 19X36</t>
  </si>
  <si>
    <t>PREGO 18X30</t>
  </si>
  <si>
    <t>CONDUITE 3/4</t>
  </si>
  <si>
    <t>FIO 4MM</t>
  </si>
  <si>
    <t>FIO 2.5MM</t>
  </si>
  <si>
    <t>CLAROFILITO</t>
  </si>
  <si>
    <t>PORTA LISA DE ANGELIM 2,1M X 90CM</t>
  </si>
  <si>
    <t>JANELA 120 X 120</t>
  </si>
  <si>
    <t>BLOCO DE CIMENTO 15 X 40 X 20</t>
  </si>
  <si>
    <t>TELHA GALVANIZADA 7M</t>
  </si>
  <si>
    <t>CAIBRO 4M</t>
  </si>
  <si>
    <t>CERAMICA LISA (PARA PAREDE)</t>
  </si>
  <si>
    <t>CERAMICA ANTIDERRAPANTE (PARA CHÃO)</t>
  </si>
  <si>
    <t>ESTEIO DE CIMENTO P/ ALAMBRADO 2.5M</t>
  </si>
  <si>
    <t>TELA GALVANIZADA P/ ALAMBRADO 1,90M</t>
  </si>
  <si>
    <t>ESTEIO DE EUCALIPTO TRATADO 12 A 14 (BITOLA)</t>
  </si>
  <si>
    <t>ARAME LISO GALVANIZADO</t>
  </si>
  <si>
    <t>ARAME FARPADO</t>
  </si>
  <si>
    <t>CATRACA PUXADOR DE FIO</t>
  </si>
  <si>
    <t>PORTÃO GALVANIZADO  TAM. 2,5M DE LARGURA POR 2M DE ALTURA</t>
  </si>
  <si>
    <t>TELHA DE ZINCO COM 6M</t>
  </si>
  <si>
    <t>PORTÃO TUBO ¾ DE FERRO P/ BAIA DE CAVALO, COM 1,10M LARGURA X 1,40 ALTURA</t>
  </si>
  <si>
    <t>LAJOTAS 0,20 X 0,40</t>
  </si>
  <si>
    <t>ESTEIO 20 X 20 3M</t>
  </si>
  <si>
    <t>PORTEIRA DE EUCALIPTO 2M</t>
  </si>
  <si>
    <t>PORTEIRA DE EUCALIPTO 2,5M</t>
  </si>
  <si>
    <t>SACO DE CALCÁRIO DE 50KG</t>
  </si>
  <si>
    <t>CAIXA DE DESCARGA COM RABICHO</t>
  </si>
  <si>
    <t>SACO DE CAL - SACO DE 8 KG</t>
  </si>
  <si>
    <t>PÓ DE SERRA - ENSACADO</t>
  </si>
  <si>
    <t>CAIXA VAZADA MULTIUSO BAIXA PARA EXPOR LEGUMES E FRUTAS, TAM. 30X40X14CM (LxCxA), COR AZUL ESCURO</t>
  </si>
  <si>
    <t>FITA VEDA ROSCA 18MM X 25M</t>
  </si>
  <si>
    <t>BOBINA (ROLO) NÃO TECIDO TNT 50 METROS ALTURA 1,40M - COR AZUL CLARO</t>
  </si>
  <si>
    <t>BOBINA (ROLO) NÃO TECIDO TNT 50 METROS ALTURA 1,40M - COR BRANCA</t>
  </si>
  <si>
    <t>RÉGUA DE 4MT X 12CM X 03CM</t>
  </si>
  <si>
    <t xml:space="preserve">CALHA EM ALUMÍNIO </t>
  </si>
  <si>
    <t>SAÍDA DE ÁGUA P/ CALHA EM ALUMÍNIO</t>
  </si>
  <si>
    <t xml:space="preserve">CALHA 40 FECHADA P/ CALHA </t>
  </si>
  <si>
    <t>RIPÃO 2,40MT X 7CM X 3CM VERMELHO</t>
  </si>
  <si>
    <t>VERGALHÃO 5/16</t>
  </si>
  <si>
    <t>VERGALHÃO 4.2</t>
  </si>
  <si>
    <t>BORRACHA PELE ¾</t>
  </si>
  <si>
    <t>BORRACHA PELE 1 POLEGADA</t>
  </si>
  <si>
    <t>BORRACHA PELE ½</t>
  </si>
  <si>
    <t>CHAPA DE MADEIRITE</t>
  </si>
  <si>
    <t>EMENDA DE 1 POLEGADA</t>
  </si>
  <si>
    <t>EMENDA ¾</t>
  </si>
  <si>
    <t>EMENDA ½</t>
  </si>
  <si>
    <t>NÍPEL DE 1 POLEGADA</t>
  </si>
  <si>
    <t>REGISTRO ¾</t>
  </si>
  <si>
    <t>REGISTRO ½</t>
  </si>
  <si>
    <t>CHUVEIRO ELÉTRICO 127V BRANCO</t>
  </si>
  <si>
    <t>10 CADEADOS 35MM COM CHAVE</t>
  </si>
  <si>
    <t>HIPOCLORITO DE SÓDIO 12%, GALÃO DE 5 LITROS</t>
  </si>
  <si>
    <t>CARRINHO DE MÃO COM PNEU</t>
  </si>
  <si>
    <t>TÁBUA (DE PINO) 3M X 30 CM X 2,5 CM</t>
  </si>
  <si>
    <t>RIPA 1MT X 2CM</t>
  </si>
  <si>
    <t>GRAMPO PARA GRAMPEADORES ROCAMA 106 - CX C/ 2500 GRAMPOS</t>
  </si>
  <si>
    <t>LATÃO VASILHAME PARA LEITE 30 LITROS 
- DADOS TÉCNICOS:
CONFECCIONADO: POLIETILENO ALTA DENSIDADE.
COR: CINZA OU AZUL - MATERIAL: ANTICORROSIVO.
ALTURA: 652 MM. -  LARGURA: 360 MM. - PESO: 4.5 KG</t>
  </si>
  <si>
    <t>M</t>
  </si>
  <si>
    <t>M²</t>
  </si>
  <si>
    <t>M³</t>
  </si>
  <si>
    <t>KG</t>
  </si>
  <si>
    <t>Nº 2001.2012200272.072-3390.30-00</t>
  </si>
  <si>
    <t xml:space="preserve">Os itens deverão ser entregues na sede do órgão, no endereço: na sede da SMAG, no Parque de Exposições Catarina Schuenck, no horário de 08:00h às 11horas, sendo eventuais despesa de frete por conta da(s) empresa(s). </t>
  </si>
  <si>
    <t>O pagamento do objeto de que trata o PREGÃO ELETRÔNICO 071/2023, será efetuado pela Tesouraria da Prefeitura Municipal de Sumidouro.</t>
  </si>
  <si>
    <t>EVENTUAL AQUISIÇÃO DE MATERIAIS PARA OBRAS E INSTALAÇÕES PARA O PARQUE DE EXPOSIÇÕES - SRP</t>
  </si>
  <si>
    <t>Prazo da Ata: 12 meses a contar de sua assinatura.</t>
  </si>
  <si>
    <t>O objeto do presente termo de referência pode ser recebido em remessa parcelada pela Secretaria com prazo não superior a 05 (cinco) dias úteis após recebimento da nota de empenho.</t>
  </si>
  <si>
    <t>Abertura das Propostas: 31/07/2023,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</si>
</sst>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2" fillId="0" borderId="0" xfId="0" applyFont="1" applyAlignment="1">
      <alignment vertical="center" wrapText="1"/>
    </xf>
    <xf numFmtId="0" fontId="1" fillId="0" borderId="0" xfId="0" applyFont="1"/>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110190</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155096"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0863/23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21"/>
  <sheetViews>
    <sheetView tabSelected="1" zoomScale="115" zoomScaleNormal="115" zoomScaleSheetLayoutView="100" workbookViewId="0"/>
  </sheetViews>
  <sheetFormatPr defaultRowHeight="12.75" x14ac:dyDescent="0.2"/>
  <cols>
    <col min="1" max="1" width="4.5703125" style="1" customWidth="1"/>
    <col min="2" max="2" width="54.140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1" t="s">
        <v>19</v>
      </c>
      <c r="B2" s="71"/>
      <c r="C2" s="71"/>
      <c r="D2" s="71"/>
      <c r="E2" s="71"/>
      <c r="F2" s="71"/>
      <c r="G2" s="71"/>
    </row>
    <row r="3" spans="1:11" x14ac:dyDescent="0.2">
      <c r="A3" s="71" t="str">
        <f>UPPER(Dados!B1&amp;"  -  "&amp;Dados!B4)</f>
        <v>PREGÃO ELETRÔNICO Nº 071/2023  -  ABERTURA DAS PROPOSTAS: 31/07/2023, ÀS 09:00HS</v>
      </c>
      <c r="B3" s="71"/>
      <c r="C3" s="71"/>
      <c r="D3" s="71"/>
      <c r="E3" s="71"/>
      <c r="F3" s="71"/>
      <c r="G3" s="71"/>
    </row>
    <row r="4" spans="1:11" x14ac:dyDescent="0.2">
      <c r="A4" s="72" t="str">
        <f>Dados!B3</f>
        <v>EVENTUAL AQUISIÇÃO DE MATERIAIS PARA OBRAS E INSTALAÇÕES PARA O PARQUE DE EXPOSIÇÕES - SRP</v>
      </c>
      <c r="B4" s="72"/>
      <c r="C4" s="72"/>
      <c r="D4" s="72"/>
      <c r="E4" s="72"/>
      <c r="F4" s="72"/>
      <c r="G4" s="72"/>
    </row>
    <row r="5" spans="1:11" x14ac:dyDescent="0.2">
      <c r="A5" s="71" t="str">
        <f>Dados!B2</f>
        <v>PROCESSO ADMINISTRATIVO N° 0863/2023 de 10/03/2023</v>
      </c>
      <c r="B5" s="71"/>
      <c r="C5" s="71"/>
      <c r="D5" s="71"/>
      <c r="E5" s="71"/>
      <c r="F5" s="71"/>
      <c r="G5" s="71"/>
    </row>
    <row r="6" spans="1:11" x14ac:dyDescent="0.2">
      <c r="A6" s="52" t="str">
        <f>Dados!B7</f>
        <v>MENOR PREÇO POR ITEM</v>
      </c>
      <c r="B6" s="52"/>
      <c r="C6" s="69" t="s">
        <v>29</v>
      </c>
      <c r="D6" s="69"/>
      <c r="E6" s="70">
        <f>Dados!B8</f>
        <v>265721.66000000003</v>
      </c>
      <c r="F6" s="70"/>
      <c r="G6" s="52"/>
    </row>
    <row r="7" spans="1:11" ht="2.25" customHeight="1" x14ac:dyDescent="0.2">
      <c r="A7" s="6"/>
      <c r="B7" s="6"/>
      <c r="C7" s="6"/>
      <c r="D7" s="6"/>
      <c r="E7" s="14"/>
      <c r="F7" s="14"/>
      <c r="G7" s="10"/>
    </row>
    <row r="8" spans="1:11" s="8" customFormat="1" ht="12" customHeight="1" x14ac:dyDescent="0.2">
      <c r="A8" s="15" t="s">
        <v>0</v>
      </c>
      <c r="B8" s="62"/>
      <c r="C8" s="62"/>
      <c r="D8" s="62"/>
      <c r="E8" s="62"/>
      <c r="F8" s="62"/>
      <c r="G8" s="62"/>
      <c r="H8" s="41"/>
    </row>
    <row r="9" spans="1:11" s="8" customFormat="1" ht="12" customHeight="1" x14ac:dyDescent="0.2">
      <c r="A9" s="15" t="s">
        <v>1</v>
      </c>
      <c r="B9" s="63"/>
      <c r="C9" s="63"/>
      <c r="D9" s="63"/>
      <c r="E9" s="63"/>
      <c r="F9" s="63"/>
      <c r="G9" s="63"/>
      <c r="H9" s="41"/>
    </row>
    <row r="10" spans="1:11" s="8" customFormat="1" ht="12" customHeight="1" x14ac:dyDescent="0.2">
      <c r="A10" s="15" t="s">
        <v>2</v>
      </c>
      <c r="B10" s="36"/>
      <c r="C10" s="26" t="s">
        <v>8</v>
      </c>
      <c r="D10" s="68"/>
      <c r="E10" s="68"/>
      <c r="F10" s="68"/>
      <c r="G10" s="68"/>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51</v>
      </c>
      <c r="C13" s="34" t="s">
        <v>47</v>
      </c>
      <c r="D13" s="49">
        <v>20</v>
      </c>
      <c r="E13" s="51">
        <v>427.54</v>
      </c>
      <c r="F13" s="58"/>
      <c r="G13" s="35" t="str">
        <f>IF(F13="","",IF(ISTEXT(F13),"NC",F13*D13))</f>
        <v/>
      </c>
      <c r="H13" s="41"/>
      <c r="K13" s="7"/>
    </row>
    <row r="14" spans="1:11" s="8" customFormat="1" ht="11.25" x14ac:dyDescent="0.2">
      <c r="A14" s="33">
        <v>2</v>
      </c>
      <c r="B14" s="31" t="s">
        <v>52</v>
      </c>
      <c r="C14" s="34" t="s">
        <v>47</v>
      </c>
      <c r="D14" s="49">
        <v>20</v>
      </c>
      <c r="E14" s="51">
        <v>427.36</v>
      </c>
      <c r="F14" s="58"/>
      <c r="G14" s="35" t="str">
        <f t="shared" ref="G14:G77" si="0">IF(F14="","",IF(ISTEXT(F14),"NC",F14*D14))</f>
        <v/>
      </c>
      <c r="H14" s="41"/>
      <c r="K14" s="7"/>
    </row>
    <row r="15" spans="1:11" s="8" customFormat="1" ht="11.25" x14ac:dyDescent="0.2">
      <c r="A15" s="33">
        <v>3</v>
      </c>
      <c r="B15" s="31" t="s">
        <v>53</v>
      </c>
      <c r="C15" s="34" t="s">
        <v>47</v>
      </c>
      <c r="D15" s="49">
        <v>6</v>
      </c>
      <c r="E15" s="51">
        <v>367.82</v>
      </c>
      <c r="F15" s="58"/>
      <c r="G15" s="35" t="str">
        <f t="shared" si="0"/>
        <v/>
      </c>
      <c r="H15" s="41"/>
      <c r="K15" s="7"/>
    </row>
    <row r="16" spans="1:11" s="8" customFormat="1" ht="11.25" x14ac:dyDescent="0.2">
      <c r="A16" s="33">
        <v>4</v>
      </c>
      <c r="B16" s="31" t="s">
        <v>54</v>
      </c>
      <c r="C16" s="34" t="s">
        <v>47</v>
      </c>
      <c r="D16" s="49">
        <v>30</v>
      </c>
      <c r="E16" s="51">
        <v>17.25</v>
      </c>
      <c r="F16" s="58"/>
      <c r="G16" s="35" t="str">
        <f t="shared" si="0"/>
        <v/>
      </c>
      <c r="H16" s="41"/>
      <c r="K16" s="7"/>
    </row>
    <row r="17" spans="1:11" s="8" customFormat="1" ht="11.25" x14ac:dyDescent="0.2">
      <c r="A17" s="33">
        <v>5</v>
      </c>
      <c r="B17" s="31" t="s">
        <v>55</v>
      </c>
      <c r="C17" s="34" t="s">
        <v>47</v>
      </c>
      <c r="D17" s="49">
        <v>10</v>
      </c>
      <c r="E17" s="51">
        <v>12</v>
      </c>
      <c r="F17" s="58"/>
      <c r="G17" s="35" t="str">
        <f t="shared" si="0"/>
        <v/>
      </c>
      <c r="H17" s="41"/>
      <c r="K17" s="7"/>
    </row>
    <row r="18" spans="1:11" s="8" customFormat="1" ht="11.25" x14ac:dyDescent="0.2">
      <c r="A18" s="33">
        <v>6</v>
      </c>
      <c r="B18" s="31" t="s">
        <v>56</v>
      </c>
      <c r="C18" s="34" t="s">
        <v>47</v>
      </c>
      <c r="D18" s="49">
        <v>16</v>
      </c>
      <c r="E18" s="51">
        <v>454.47</v>
      </c>
      <c r="F18" s="58"/>
      <c r="G18" s="35" t="str">
        <f t="shared" si="0"/>
        <v/>
      </c>
      <c r="H18" s="41"/>
      <c r="K18" s="7"/>
    </row>
    <row r="19" spans="1:11" s="8" customFormat="1" ht="11.25" x14ac:dyDescent="0.2">
      <c r="A19" s="33">
        <v>7</v>
      </c>
      <c r="B19" s="31" t="s">
        <v>57</v>
      </c>
      <c r="C19" s="34" t="s">
        <v>47</v>
      </c>
      <c r="D19" s="49">
        <v>28</v>
      </c>
      <c r="E19" s="51">
        <v>44.17</v>
      </c>
      <c r="F19" s="58"/>
      <c r="G19" s="35" t="str">
        <f t="shared" si="0"/>
        <v/>
      </c>
      <c r="H19" s="41"/>
      <c r="K19" s="7"/>
    </row>
    <row r="20" spans="1:11" s="8" customFormat="1" ht="11.25" x14ac:dyDescent="0.2">
      <c r="A20" s="33">
        <v>8</v>
      </c>
      <c r="B20" s="31" t="s">
        <v>58</v>
      </c>
      <c r="C20" s="34" t="s">
        <v>47</v>
      </c>
      <c r="D20" s="49">
        <v>6</v>
      </c>
      <c r="E20" s="51">
        <v>293.38</v>
      </c>
      <c r="F20" s="58"/>
      <c r="G20" s="35" t="str">
        <f t="shared" si="0"/>
        <v/>
      </c>
      <c r="H20" s="41"/>
      <c r="K20" s="7"/>
    </row>
    <row r="21" spans="1:11" s="8" customFormat="1" ht="11.25" x14ac:dyDescent="0.2">
      <c r="A21" s="33">
        <v>9</v>
      </c>
      <c r="B21" s="31" t="s">
        <v>59</v>
      </c>
      <c r="C21" s="34" t="s">
        <v>47</v>
      </c>
      <c r="D21" s="49">
        <v>5</v>
      </c>
      <c r="E21" s="51">
        <v>256.14</v>
      </c>
      <c r="F21" s="58"/>
      <c r="G21" s="35" t="str">
        <f t="shared" si="0"/>
        <v/>
      </c>
      <c r="H21" s="41"/>
      <c r="K21" s="7"/>
    </row>
    <row r="22" spans="1:11" s="8" customFormat="1" ht="11.25" x14ac:dyDescent="0.2">
      <c r="A22" s="33">
        <v>10</v>
      </c>
      <c r="B22" s="31" t="s">
        <v>60</v>
      </c>
      <c r="C22" s="34" t="s">
        <v>47</v>
      </c>
      <c r="D22" s="49">
        <v>10</v>
      </c>
      <c r="E22" s="51">
        <v>373.22</v>
      </c>
      <c r="F22" s="58"/>
      <c r="G22" s="35" t="str">
        <f t="shared" si="0"/>
        <v/>
      </c>
      <c r="H22" s="41"/>
      <c r="K22" s="7"/>
    </row>
    <row r="23" spans="1:11" s="8" customFormat="1" ht="11.25" x14ac:dyDescent="0.2">
      <c r="A23" s="33">
        <v>11</v>
      </c>
      <c r="B23" s="31" t="s">
        <v>61</v>
      </c>
      <c r="C23" s="34" t="s">
        <v>47</v>
      </c>
      <c r="D23" s="49">
        <v>2</v>
      </c>
      <c r="E23" s="51">
        <v>124.17</v>
      </c>
      <c r="F23" s="58"/>
      <c r="G23" s="35" t="str">
        <f t="shared" si="0"/>
        <v/>
      </c>
      <c r="H23" s="41"/>
      <c r="K23" s="7"/>
    </row>
    <row r="24" spans="1:11" s="8" customFormat="1" ht="11.25" x14ac:dyDescent="0.2">
      <c r="A24" s="33">
        <v>12</v>
      </c>
      <c r="B24" s="31" t="s">
        <v>62</v>
      </c>
      <c r="C24" s="34" t="s">
        <v>47</v>
      </c>
      <c r="D24" s="49">
        <v>10</v>
      </c>
      <c r="E24" s="51">
        <v>47.61</v>
      </c>
      <c r="F24" s="58"/>
      <c r="G24" s="35" t="str">
        <f t="shared" si="0"/>
        <v/>
      </c>
      <c r="H24" s="41"/>
      <c r="K24" s="7"/>
    </row>
    <row r="25" spans="1:11" s="8" customFormat="1" ht="11.25" x14ac:dyDescent="0.2">
      <c r="A25" s="33">
        <v>13</v>
      </c>
      <c r="B25" s="31" t="s">
        <v>63</v>
      </c>
      <c r="C25" s="34" t="s">
        <v>47</v>
      </c>
      <c r="D25" s="49">
        <v>10</v>
      </c>
      <c r="E25" s="51">
        <v>90.4</v>
      </c>
      <c r="F25" s="58"/>
      <c r="G25" s="35" t="str">
        <f t="shared" si="0"/>
        <v/>
      </c>
      <c r="H25" s="41"/>
      <c r="K25" s="7"/>
    </row>
    <row r="26" spans="1:11" s="8" customFormat="1" ht="11.25" x14ac:dyDescent="0.2">
      <c r="A26" s="33">
        <v>14</v>
      </c>
      <c r="B26" s="31" t="s">
        <v>64</v>
      </c>
      <c r="C26" s="34" t="s">
        <v>47</v>
      </c>
      <c r="D26" s="49">
        <v>8</v>
      </c>
      <c r="E26" s="51">
        <v>90.94</v>
      </c>
      <c r="F26" s="58"/>
      <c r="G26" s="35" t="str">
        <f t="shared" si="0"/>
        <v/>
      </c>
      <c r="H26" s="41"/>
      <c r="K26" s="7"/>
    </row>
    <row r="27" spans="1:11" s="8" customFormat="1" ht="11.25" x14ac:dyDescent="0.2">
      <c r="A27" s="33">
        <v>15</v>
      </c>
      <c r="B27" s="31" t="s">
        <v>65</v>
      </c>
      <c r="C27" s="34" t="s">
        <v>47</v>
      </c>
      <c r="D27" s="49">
        <v>40</v>
      </c>
      <c r="E27" s="51">
        <v>14.67</v>
      </c>
      <c r="F27" s="58"/>
      <c r="G27" s="35" t="str">
        <f t="shared" si="0"/>
        <v/>
      </c>
      <c r="H27" s="41"/>
      <c r="K27" s="7"/>
    </row>
    <row r="28" spans="1:11" s="8" customFormat="1" ht="11.25" x14ac:dyDescent="0.2">
      <c r="A28" s="33">
        <v>16</v>
      </c>
      <c r="B28" s="31" t="s">
        <v>66</v>
      </c>
      <c r="C28" s="34" t="s">
        <v>47</v>
      </c>
      <c r="D28" s="49">
        <v>10</v>
      </c>
      <c r="E28" s="51">
        <v>203.93</v>
      </c>
      <c r="F28" s="58"/>
      <c r="G28" s="35" t="str">
        <f t="shared" si="0"/>
        <v/>
      </c>
      <c r="H28" s="41"/>
      <c r="K28" s="7"/>
    </row>
    <row r="29" spans="1:11" s="8" customFormat="1" ht="11.25" x14ac:dyDescent="0.2">
      <c r="A29" s="33">
        <v>17</v>
      </c>
      <c r="B29" s="31" t="s">
        <v>67</v>
      </c>
      <c r="C29" s="34" t="s">
        <v>47</v>
      </c>
      <c r="D29" s="49">
        <v>30</v>
      </c>
      <c r="E29" s="51">
        <v>66.62</v>
      </c>
      <c r="F29" s="58"/>
      <c r="G29" s="35" t="str">
        <f t="shared" si="0"/>
        <v/>
      </c>
      <c r="H29" s="41"/>
      <c r="K29" s="7"/>
    </row>
    <row r="30" spans="1:11" s="8" customFormat="1" ht="11.25" x14ac:dyDescent="0.2">
      <c r="A30" s="33">
        <v>18</v>
      </c>
      <c r="B30" s="31" t="s">
        <v>68</v>
      </c>
      <c r="C30" s="34" t="s">
        <v>47</v>
      </c>
      <c r="D30" s="49">
        <v>2</v>
      </c>
      <c r="E30" s="51">
        <v>116.24</v>
      </c>
      <c r="F30" s="58"/>
      <c r="G30" s="35" t="str">
        <f t="shared" si="0"/>
        <v/>
      </c>
      <c r="H30" s="41"/>
      <c r="K30" s="7"/>
    </row>
    <row r="31" spans="1:11" s="8" customFormat="1" ht="11.25" x14ac:dyDescent="0.2">
      <c r="A31" s="33">
        <v>19</v>
      </c>
      <c r="B31" s="31" t="s">
        <v>69</v>
      </c>
      <c r="C31" s="34" t="s">
        <v>47</v>
      </c>
      <c r="D31" s="49">
        <v>5</v>
      </c>
      <c r="E31" s="51">
        <v>17.48</v>
      </c>
      <c r="F31" s="58"/>
      <c r="G31" s="35" t="str">
        <f t="shared" si="0"/>
        <v/>
      </c>
      <c r="H31" s="41"/>
      <c r="K31" s="7"/>
    </row>
    <row r="32" spans="1:11" s="8" customFormat="1" ht="11.25" x14ac:dyDescent="0.2">
      <c r="A32" s="33">
        <v>20</v>
      </c>
      <c r="B32" s="31" t="s">
        <v>70</v>
      </c>
      <c r="C32" s="34" t="s">
        <v>47</v>
      </c>
      <c r="D32" s="49">
        <v>5</v>
      </c>
      <c r="E32" s="51">
        <v>11.02</v>
      </c>
      <c r="F32" s="58"/>
      <c r="G32" s="35" t="str">
        <f t="shared" si="0"/>
        <v/>
      </c>
      <c r="H32" s="41"/>
      <c r="K32" s="7"/>
    </row>
    <row r="33" spans="1:11" s="8" customFormat="1" ht="11.25" x14ac:dyDescent="0.2">
      <c r="A33" s="33">
        <v>21</v>
      </c>
      <c r="B33" s="31" t="s">
        <v>71</v>
      </c>
      <c r="C33" s="34" t="s">
        <v>47</v>
      </c>
      <c r="D33" s="49">
        <v>2</v>
      </c>
      <c r="E33" s="51">
        <v>29.15</v>
      </c>
      <c r="F33" s="58"/>
      <c r="G33" s="35" t="str">
        <f t="shared" si="0"/>
        <v/>
      </c>
      <c r="H33" s="41"/>
      <c r="K33" s="7"/>
    </row>
    <row r="34" spans="1:11" s="8" customFormat="1" ht="11.25" x14ac:dyDescent="0.2">
      <c r="A34" s="33">
        <v>22</v>
      </c>
      <c r="B34" s="31" t="s">
        <v>72</v>
      </c>
      <c r="C34" s="34" t="s">
        <v>47</v>
      </c>
      <c r="D34" s="49">
        <v>1</v>
      </c>
      <c r="E34" s="51">
        <v>222.62</v>
      </c>
      <c r="F34" s="58"/>
      <c r="G34" s="35" t="str">
        <f t="shared" si="0"/>
        <v/>
      </c>
      <c r="H34" s="41"/>
      <c r="K34" s="7"/>
    </row>
    <row r="35" spans="1:11" s="8" customFormat="1" ht="11.25" x14ac:dyDescent="0.2">
      <c r="A35" s="33">
        <v>23</v>
      </c>
      <c r="B35" s="31" t="s">
        <v>73</v>
      </c>
      <c r="C35" s="34" t="s">
        <v>47</v>
      </c>
      <c r="D35" s="49">
        <v>1</v>
      </c>
      <c r="E35" s="51">
        <v>1047.3</v>
      </c>
      <c r="F35" s="58"/>
      <c r="G35" s="35" t="str">
        <f t="shared" si="0"/>
        <v/>
      </c>
      <c r="H35" s="41"/>
      <c r="K35" s="7"/>
    </row>
    <row r="36" spans="1:11" s="8" customFormat="1" ht="11.25" x14ac:dyDescent="0.2">
      <c r="A36" s="33">
        <v>24</v>
      </c>
      <c r="B36" s="31" t="s">
        <v>74</v>
      </c>
      <c r="C36" s="34" t="s">
        <v>47</v>
      </c>
      <c r="D36" s="49">
        <v>30</v>
      </c>
      <c r="E36" s="51">
        <v>28.4</v>
      </c>
      <c r="F36" s="58"/>
      <c r="G36" s="35" t="str">
        <f t="shared" si="0"/>
        <v/>
      </c>
      <c r="H36" s="41"/>
      <c r="K36" s="7"/>
    </row>
    <row r="37" spans="1:11" s="8" customFormat="1" ht="11.25" x14ac:dyDescent="0.2">
      <c r="A37" s="33">
        <v>25</v>
      </c>
      <c r="B37" s="31" t="s">
        <v>75</v>
      </c>
      <c r="C37" s="34" t="s">
        <v>47</v>
      </c>
      <c r="D37" s="49">
        <v>2</v>
      </c>
      <c r="E37" s="51">
        <v>142.94999999999999</v>
      </c>
      <c r="F37" s="58"/>
      <c r="G37" s="35" t="str">
        <f t="shared" si="0"/>
        <v/>
      </c>
      <c r="H37" s="41"/>
      <c r="K37" s="7"/>
    </row>
    <row r="38" spans="1:11" s="8" customFormat="1" ht="11.25" x14ac:dyDescent="0.2">
      <c r="A38" s="33">
        <v>26</v>
      </c>
      <c r="B38" s="31" t="s">
        <v>76</v>
      </c>
      <c r="C38" s="34" t="s">
        <v>47</v>
      </c>
      <c r="D38" s="49">
        <v>2400</v>
      </c>
      <c r="E38" s="51">
        <v>1.63</v>
      </c>
      <c r="F38" s="58"/>
      <c r="G38" s="35" t="str">
        <f t="shared" si="0"/>
        <v/>
      </c>
      <c r="H38" s="41"/>
      <c r="K38" s="7"/>
    </row>
    <row r="39" spans="1:11" s="8" customFormat="1" ht="11.25" x14ac:dyDescent="0.2">
      <c r="A39" s="33">
        <v>27</v>
      </c>
      <c r="B39" s="31" t="s">
        <v>77</v>
      </c>
      <c r="C39" s="34" t="s">
        <v>47</v>
      </c>
      <c r="D39" s="49">
        <v>60</v>
      </c>
      <c r="E39" s="51">
        <v>0.86</v>
      </c>
      <c r="F39" s="58"/>
      <c r="G39" s="35" t="str">
        <f t="shared" si="0"/>
        <v/>
      </c>
      <c r="H39" s="41"/>
      <c r="K39" s="7"/>
    </row>
    <row r="40" spans="1:11" s="8" customFormat="1" ht="11.25" x14ac:dyDescent="0.2">
      <c r="A40" s="33">
        <v>28</v>
      </c>
      <c r="B40" s="31" t="s">
        <v>78</v>
      </c>
      <c r="C40" s="34" t="s">
        <v>47</v>
      </c>
      <c r="D40" s="49">
        <v>250</v>
      </c>
      <c r="E40" s="51">
        <v>70.62</v>
      </c>
      <c r="F40" s="58"/>
      <c r="G40" s="35" t="str">
        <f t="shared" si="0"/>
        <v/>
      </c>
      <c r="H40" s="41"/>
      <c r="K40" s="7"/>
    </row>
    <row r="41" spans="1:11" s="8" customFormat="1" ht="11.25" x14ac:dyDescent="0.2">
      <c r="A41" s="33">
        <v>29</v>
      </c>
      <c r="B41" s="31" t="s">
        <v>79</v>
      </c>
      <c r="C41" s="34" t="s">
        <v>47</v>
      </c>
      <c r="D41" s="49">
        <v>150</v>
      </c>
      <c r="E41" s="51">
        <v>35.5</v>
      </c>
      <c r="F41" s="58"/>
      <c r="G41" s="35" t="str">
        <f t="shared" si="0"/>
        <v/>
      </c>
      <c r="H41" s="41"/>
      <c r="K41" s="7"/>
    </row>
    <row r="42" spans="1:11" s="8" customFormat="1" ht="11.25" x14ac:dyDescent="0.2">
      <c r="A42" s="33">
        <v>30</v>
      </c>
      <c r="B42" s="31" t="s">
        <v>80</v>
      </c>
      <c r="C42" s="34" t="s">
        <v>47</v>
      </c>
      <c r="D42" s="49">
        <v>250</v>
      </c>
      <c r="E42" s="51">
        <v>3.03</v>
      </c>
      <c r="F42" s="58"/>
      <c r="G42" s="35" t="str">
        <f t="shared" si="0"/>
        <v/>
      </c>
      <c r="H42" s="41"/>
      <c r="K42" s="7"/>
    </row>
    <row r="43" spans="1:11" s="8" customFormat="1" ht="11.25" x14ac:dyDescent="0.2">
      <c r="A43" s="33">
        <v>31</v>
      </c>
      <c r="B43" s="31" t="s">
        <v>81</v>
      </c>
      <c r="C43" s="34" t="s">
        <v>47</v>
      </c>
      <c r="D43" s="49">
        <v>300</v>
      </c>
      <c r="E43" s="51">
        <v>34.71</v>
      </c>
      <c r="F43" s="58"/>
      <c r="G43" s="35" t="str">
        <f t="shared" si="0"/>
        <v/>
      </c>
      <c r="H43" s="41"/>
      <c r="K43" s="7"/>
    </row>
    <row r="44" spans="1:11" s="8" customFormat="1" ht="11.25" x14ac:dyDescent="0.2">
      <c r="A44" s="33">
        <v>32</v>
      </c>
      <c r="B44" s="31" t="s">
        <v>82</v>
      </c>
      <c r="C44" s="34" t="s">
        <v>148</v>
      </c>
      <c r="D44" s="49">
        <v>20</v>
      </c>
      <c r="E44" s="51">
        <v>113.3</v>
      </c>
      <c r="F44" s="58"/>
      <c r="G44" s="35" t="str">
        <f t="shared" si="0"/>
        <v/>
      </c>
      <c r="H44" s="41"/>
      <c r="K44" s="7"/>
    </row>
    <row r="45" spans="1:11" s="8" customFormat="1" ht="11.25" x14ac:dyDescent="0.2">
      <c r="A45" s="33">
        <v>33</v>
      </c>
      <c r="B45" s="31" t="s">
        <v>83</v>
      </c>
      <c r="C45" s="34" t="s">
        <v>148</v>
      </c>
      <c r="D45" s="49">
        <v>30</v>
      </c>
      <c r="E45" s="51">
        <v>100.9</v>
      </c>
      <c r="F45" s="58"/>
      <c r="G45" s="35" t="str">
        <f t="shared" si="0"/>
        <v/>
      </c>
      <c r="H45" s="41"/>
      <c r="K45" s="7"/>
    </row>
    <row r="46" spans="1:11" s="8" customFormat="1" ht="11.25" x14ac:dyDescent="0.2">
      <c r="A46" s="33">
        <v>34</v>
      </c>
      <c r="B46" s="31" t="s">
        <v>84</v>
      </c>
      <c r="C46" s="34" t="s">
        <v>149</v>
      </c>
      <c r="D46" s="49">
        <v>10</v>
      </c>
      <c r="E46" s="51">
        <v>20.5</v>
      </c>
      <c r="F46" s="58"/>
      <c r="G46" s="35" t="str">
        <f t="shared" si="0"/>
        <v/>
      </c>
      <c r="H46" s="41"/>
      <c r="K46" s="7"/>
    </row>
    <row r="47" spans="1:11" s="8" customFormat="1" ht="11.25" x14ac:dyDescent="0.2">
      <c r="A47" s="33">
        <v>35</v>
      </c>
      <c r="B47" s="31" t="s">
        <v>85</v>
      </c>
      <c r="C47" s="34" t="s">
        <v>149</v>
      </c>
      <c r="D47" s="49">
        <v>25</v>
      </c>
      <c r="E47" s="51">
        <v>17.399999999999999</v>
      </c>
      <c r="F47" s="58"/>
      <c r="G47" s="35" t="str">
        <f t="shared" si="0"/>
        <v/>
      </c>
      <c r="H47" s="41"/>
      <c r="K47" s="7"/>
    </row>
    <row r="48" spans="1:11" s="8" customFormat="1" ht="11.25" x14ac:dyDescent="0.2">
      <c r="A48" s="33">
        <v>36</v>
      </c>
      <c r="B48" s="31" t="s">
        <v>86</v>
      </c>
      <c r="C48" s="34" t="s">
        <v>149</v>
      </c>
      <c r="D48" s="49">
        <v>25</v>
      </c>
      <c r="E48" s="51">
        <v>24.28</v>
      </c>
      <c r="F48" s="58"/>
      <c r="G48" s="35" t="str">
        <f t="shared" si="0"/>
        <v/>
      </c>
      <c r="H48" s="41"/>
      <c r="K48" s="7"/>
    </row>
    <row r="49" spans="1:11" s="8" customFormat="1" ht="11.25" x14ac:dyDescent="0.2">
      <c r="A49" s="33">
        <v>37</v>
      </c>
      <c r="B49" s="31" t="s">
        <v>87</v>
      </c>
      <c r="C49" s="34" t="s">
        <v>149</v>
      </c>
      <c r="D49" s="49">
        <v>25</v>
      </c>
      <c r="E49" s="51">
        <v>26.14</v>
      </c>
      <c r="F49" s="58"/>
      <c r="G49" s="35" t="str">
        <f t="shared" si="0"/>
        <v/>
      </c>
      <c r="H49" s="41"/>
      <c r="K49" s="7"/>
    </row>
    <row r="50" spans="1:11" s="8" customFormat="1" ht="11.25" x14ac:dyDescent="0.2">
      <c r="A50" s="33">
        <v>38</v>
      </c>
      <c r="B50" s="31" t="s">
        <v>88</v>
      </c>
      <c r="C50" s="34" t="s">
        <v>149</v>
      </c>
      <c r="D50" s="49">
        <v>10</v>
      </c>
      <c r="E50" s="51">
        <v>24</v>
      </c>
      <c r="F50" s="58"/>
      <c r="G50" s="35" t="str">
        <f t="shared" si="0"/>
        <v/>
      </c>
      <c r="H50" s="41"/>
      <c r="K50" s="7"/>
    </row>
    <row r="51" spans="1:11" s="8" customFormat="1" ht="11.25" x14ac:dyDescent="0.2">
      <c r="A51" s="33">
        <v>39</v>
      </c>
      <c r="B51" s="31" t="s">
        <v>89</v>
      </c>
      <c r="C51" s="34" t="s">
        <v>146</v>
      </c>
      <c r="D51" s="49">
        <v>50</v>
      </c>
      <c r="E51" s="51">
        <v>2.82</v>
      </c>
      <c r="F51" s="58"/>
      <c r="G51" s="35" t="str">
        <f t="shared" si="0"/>
        <v/>
      </c>
      <c r="H51" s="41"/>
      <c r="K51" s="7"/>
    </row>
    <row r="52" spans="1:11" s="8" customFormat="1" ht="11.25" x14ac:dyDescent="0.2">
      <c r="A52" s="33">
        <v>40</v>
      </c>
      <c r="B52" s="31" t="s">
        <v>90</v>
      </c>
      <c r="C52" s="34" t="s">
        <v>146</v>
      </c>
      <c r="D52" s="49">
        <v>100</v>
      </c>
      <c r="E52" s="51">
        <v>3.69</v>
      </c>
      <c r="F52" s="58"/>
      <c r="G52" s="35" t="str">
        <f t="shared" si="0"/>
        <v/>
      </c>
      <c r="H52" s="41"/>
      <c r="K52" s="7"/>
    </row>
    <row r="53" spans="1:11" s="8" customFormat="1" ht="11.25" x14ac:dyDescent="0.2">
      <c r="A53" s="33">
        <v>41</v>
      </c>
      <c r="B53" s="31" t="s">
        <v>91</v>
      </c>
      <c r="C53" s="34" t="s">
        <v>146</v>
      </c>
      <c r="D53" s="49">
        <v>100</v>
      </c>
      <c r="E53" s="51">
        <v>1.27</v>
      </c>
      <c r="F53" s="58"/>
      <c r="G53" s="35" t="str">
        <f t="shared" si="0"/>
        <v/>
      </c>
      <c r="H53" s="41"/>
      <c r="K53" s="7"/>
    </row>
    <row r="54" spans="1:11" s="8" customFormat="1" ht="11.25" x14ac:dyDescent="0.2">
      <c r="A54" s="33">
        <v>42</v>
      </c>
      <c r="B54" s="31" t="s">
        <v>92</v>
      </c>
      <c r="C54" s="34" t="s">
        <v>47</v>
      </c>
      <c r="D54" s="49">
        <v>30</v>
      </c>
      <c r="E54" s="51">
        <v>9.1300000000000008</v>
      </c>
      <c r="F54" s="58"/>
      <c r="G54" s="35" t="str">
        <f t="shared" si="0"/>
        <v/>
      </c>
      <c r="H54" s="41"/>
      <c r="K54" s="7"/>
    </row>
    <row r="55" spans="1:11" s="8" customFormat="1" ht="11.25" x14ac:dyDescent="0.2">
      <c r="A55" s="33">
        <v>43</v>
      </c>
      <c r="B55" s="31" t="s">
        <v>93</v>
      </c>
      <c r="C55" s="34" t="s">
        <v>47</v>
      </c>
      <c r="D55" s="49">
        <v>2</v>
      </c>
      <c r="E55" s="51">
        <v>294.55</v>
      </c>
      <c r="F55" s="58"/>
      <c r="G55" s="35" t="str">
        <f t="shared" si="0"/>
        <v/>
      </c>
      <c r="H55" s="41"/>
      <c r="K55" s="7"/>
    </row>
    <row r="56" spans="1:11" s="8" customFormat="1" ht="11.25" x14ac:dyDescent="0.2">
      <c r="A56" s="33">
        <v>44</v>
      </c>
      <c r="B56" s="31" t="s">
        <v>94</v>
      </c>
      <c r="C56" s="34" t="s">
        <v>47</v>
      </c>
      <c r="D56" s="49">
        <v>2</v>
      </c>
      <c r="E56" s="51">
        <v>812.54</v>
      </c>
      <c r="F56" s="58"/>
      <c r="G56" s="35" t="str">
        <f t="shared" si="0"/>
        <v/>
      </c>
      <c r="H56" s="41"/>
      <c r="K56" s="7"/>
    </row>
    <row r="57" spans="1:11" s="8" customFormat="1" ht="11.25" x14ac:dyDescent="0.2">
      <c r="A57" s="33">
        <v>45</v>
      </c>
      <c r="B57" s="31" t="s">
        <v>95</v>
      </c>
      <c r="C57" s="34" t="s">
        <v>47</v>
      </c>
      <c r="D57" s="49">
        <v>250</v>
      </c>
      <c r="E57" s="51">
        <v>3.21</v>
      </c>
      <c r="F57" s="58"/>
      <c r="G57" s="35" t="str">
        <f t="shared" si="0"/>
        <v/>
      </c>
      <c r="H57" s="41"/>
      <c r="K57" s="7"/>
    </row>
    <row r="58" spans="1:11" s="8" customFormat="1" ht="11.25" x14ac:dyDescent="0.2">
      <c r="A58" s="33">
        <v>46</v>
      </c>
      <c r="B58" s="31" t="s">
        <v>96</v>
      </c>
      <c r="C58" s="34" t="s">
        <v>47</v>
      </c>
      <c r="D58" s="49">
        <v>6</v>
      </c>
      <c r="E58" s="51">
        <v>444.98</v>
      </c>
      <c r="F58" s="58"/>
      <c r="G58" s="35" t="str">
        <f t="shared" si="0"/>
        <v/>
      </c>
      <c r="H58" s="41"/>
      <c r="K58" s="7"/>
    </row>
    <row r="59" spans="1:11" s="8" customFormat="1" ht="11.25" x14ac:dyDescent="0.2">
      <c r="A59" s="33">
        <v>47</v>
      </c>
      <c r="B59" s="31" t="s">
        <v>97</v>
      </c>
      <c r="C59" s="34" t="s">
        <v>47</v>
      </c>
      <c r="D59" s="49">
        <v>30</v>
      </c>
      <c r="E59" s="51">
        <v>39.5</v>
      </c>
      <c r="F59" s="58"/>
      <c r="G59" s="35" t="str">
        <f t="shared" si="0"/>
        <v/>
      </c>
      <c r="H59" s="41"/>
      <c r="K59" s="7"/>
    </row>
    <row r="60" spans="1:11" s="8" customFormat="1" ht="11.25" x14ac:dyDescent="0.2">
      <c r="A60" s="33">
        <v>48</v>
      </c>
      <c r="B60" s="31" t="s">
        <v>98</v>
      </c>
      <c r="C60" s="34" t="s">
        <v>147</v>
      </c>
      <c r="D60" s="49">
        <v>120</v>
      </c>
      <c r="E60" s="51">
        <v>34</v>
      </c>
      <c r="F60" s="58"/>
      <c r="G60" s="35" t="str">
        <f t="shared" si="0"/>
        <v/>
      </c>
      <c r="H60" s="41"/>
      <c r="K60" s="7"/>
    </row>
    <row r="61" spans="1:11" s="8" customFormat="1" ht="11.25" x14ac:dyDescent="0.2">
      <c r="A61" s="33">
        <v>49</v>
      </c>
      <c r="B61" s="31" t="s">
        <v>99</v>
      </c>
      <c r="C61" s="34" t="s">
        <v>147</v>
      </c>
      <c r="D61" s="49">
        <v>140</v>
      </c>
      <c r="E61" s="51">
        <v>44.99</v>
      </c>
      <c r="F61" s="58"/>
      <c r="G61" s="35" t="str">
        <f t="shared" si="0"/>
        <v/>
      </c>
      <c r="H61" s="41"/>
      <c r="K61" s="7"/>
    </row>
    <row r="62" spans="1:11" s="8" customFormat="1" ht="11.25" x14ac:dyDescent="0.2">
      <c r="A62" s="33">
        <v>50</v>
      </c>
      <c r="B62" s="31" t="s">
        <v>100</v>
      </c>
      <c r="C62" s="34" t="s">
        <v>47</v>
      </c>
      <c r="D62" s="49">
        <v>110</v>
      </c>
      <c r="E62" s="51">
        <v>68.7</v>
      </c>
      <c r="F62" s="58"/>
      <c r="G62" s="35" t="str">
        <f t="shared" si="0"/>
        <v/>
      </c>
      <c r="H62" s="41"/>
      <c r="K62" s="7"/>
    </row>
    <row r="63" spans="1:11" s="8" customFormat="1" ht="11.25" x14ac:dyDescent="0.2">
      <c r="A63" s="33">
        <v>51</v>
      </c>
      <c r="B63" s="31" t="s">
        <v>101</v>
      </c>
      <c r="C63" s="34" t="s">
        <v>146</v>
      </c>
      <c r="D63" s="49">
        <v>310</v>
      </c>
      <c r="E63" s="51">
        <v>35.64</v>
      </c>
      <c r="F63" s="58"/>
      <c r="G63" s="35" t="str">
        <f t="shared" si="0"/>
        <v/>
      </c>
      <c r="H63" s="41"/>
      <c r="K63" s="7"/>
    </row>
    <row r="64" spans="1:11" s="8" customFormat="1" ht="11.25" x14ac:dyDescent="0.2">
      <c r="A64" s="33">
        <v>52</v>
      </c>
      <c r="B64" s="31" t="s">
        <v>102</v>
      </c>
      <c r="C64" s="34" t="s">
        <v>47</v>
      </c>
      <c r="D64" s="49">
        <v>100</v>
      </c>
      <c r="E64" s="51">
        <v>80.55</v>
      </c>
      <c r="F64" s="58"/>
      <c r="G64" s="35" t="str">
        <f t="shared" si="0"/>
        <v/>
      </c>
      <c r="H64" s="41"/>
      <c r="K64" s="7"/>
    </row>
    <row r="65" spans="1:11" s="8" customFormat="1" ht="11.25" x14ac:dyDescent="0.2">
      <c r="A65" s="33">
        <v>53</v>
      </c>
      <c r="B65" s="31" t="s">
        <v>103</v>
      </c>
      <c r="C65" s="34" t="s">
        <v>146</v>
      </c>
      <c r="D65" s="49">
        <v>650</v>
      </c>
      <c r="E65" s="51">
        <v>1.31</v>
      </c>
      <c r="F65" s="58"/>
      <c r="G65" s="35" t="str">
        <f t="shared" si="0"/>
        <v/>
      </c>
      <c r="H65" s="41"/>
      <c r="K65" s="7"/>
    </row>
    <row r="66" spans="1:11" s="8" customFormat="1" ht="11.25" x14ac:dyDescent="0.2">
      <c r="A66" s="33">
        <v>54</v>
      </c>
      <c r="B66" s="31" t="s">
        <v>104</v>
      </c>
      <c r="C66" s="34" t="s">
        <v>146</v>
      </c>
      <c r="D66" s="49">
        <v>900</v>
      </c>
      <c r="E66" s="51">
        <v>1.48</v>
      </c>
      <c r="F66" s="58"/>
      <c r="G66" s="35" t="str">
        <f t="shared" si="0"/>
        <v/>
      </c>
      <c r="H66" s="41"/>
      <c r="K66" s="7"/>
    </row>
    <row r="67" spans="1:11" s="8" customFormat="1" ht="11.25" x14ac:dyDescent="0.2">
      <c r="A67" s="33">
        <v>55</v>
      </c>
      <c r="B67" s="31" t="s">
        <v>105</v>
      </c>
      <c r="C67" s="34" t="s">
        <v>47</v>
      </c>
      <c r="D67" s="49">
        <v>60</v>
      </c>
      <c r="E67" s="51">
        <v>9.23</v>
      </c>
      <c r="F67" s="58"/>
      <c r="G67" s="35" t="str">
        <f t="shared" si="0"/>
        <v/>
      </c>
      <c r="H67" s="41"/>
      <c r="K67" s="7"/>
    </row>
    <row r="68" spans="1:11" s="8" customFormat="1" ht="11.25" x14ac:dyDescent="0.2">
      <c r="A68" s="33">
        <v>56</v>
      </c>
      <c r="B68" s="31" t="s">
        <v>106</v>
      </c>
      <c r="C68" s="34" t="s">
        <v>47</v>
      </c>
      <c r="D68" s="49">
        <v>8</v>
      </c>
      <c r="E68" s="51">
        <v>1571.32</v>
      </c>
      <c r="F68" s="58"/>
      <c r="G68" s="35" t="str">
        <f t="shared" si="0"/>
        <v/>
      </c>
      <c r="H68" s="41"/>
      <c r="K68" s="7"/>
    </row>
    <row r="69" spans="1:11" s="8" customFormat="1" ht="11.25" x14ac:dyDescent="0.2">
      <c r="A69" s="33">
        <v>57</v>
      </c>
      <c r="B69" s="31" t="s">
        <v>107</v>
      </c>
      <c r="C69" s="34" t="s">
        <v>47</v>
      </c>
      <c r="D69" s="49">
        <v>21</v>
      </c>
      <c r="E69" s="51">
        <v>311.22000000000003</v>
      </c>
      <c r="F69" s="58"/>
      <c r="G69" s="35" t="str">
        <f t="shared" si="0"/>
        <v/>
      </c>
      <c r="H69" s="41"/>
      <c r="K69" s="7"/>
    </row>
    <row r="70" spans="1:11" s="8" customFormat="1" ht="22.5" x14ac:dyDescent="0.2">
      <c r="A70" s="33">
        <v>58</v>
      </c>
      <c r="B70" s="31" t="s">
        <v>108</v>
      </c>
      <c r="C70" s="34" t="s">
        <v>47</v>
      </c>
      <c r="D70" s="49">
        <v>16</v>
      </c>
      <c r="E70" s="51">
        <v>2270.61</v>
      </c>
      <c r="F70" s="58"/>
      <c r="G70" s="35" t="str">
        <f t="shared" si="0"/>
        <v/>
      </c>
      <c r="H70" s="41"/>
      <c r="K70" s="7"/>
    </row>
    <row r="71" spans="1:11" s="8" customFormat="1" ht="11.25" x14ac:dyDescent="0.2">
      <c r="A71" s="33">
        <v>59</v>
      </c>
      <c r="B71" s="31" t="s">
        <v>109</v>
      </c>
      <c r="C71" s="34" t="s">
        <v>47</v>
      </c>
      <c r="D71" s="49">
        <v>2000</v>
      </c>
      <c r="E71" s="51">
        <v>2.62</v>
      </c>
      <c r="F71" s="58"/>
      <c r="G71" s="35" t="str">
        <f t="shared" si="0"/>
        <v/>
      </c>
      <c r="H71" s="41"/>
      <c r="K71" s="7"/>
    </row>
    <row r="72" spans="1:11" s="8" customFormat="1" ht="11.25" x14ac:dyDescent="0.2">
      <c r="A72" s="33">
        <v>60</v>
      </c>
      <c r="B72" s="31" t="s">
        <v>110</v>
      </c>
      <c r="C72" s="34" t="s">
        <v>47</v>
      </c>
      <c r="D72" s="49">
        <v>6</v>
      </c>
      <c r="E72" s="51">
        <v>106.48</v>
      </c>
      <c r="F72" s="58"/>
      <c r="G72" s="35" t="str">
        <f t="shared" si="0"/>
        <v/>
      </c>
      <c r="H72" s="41"/>
      <c r="K72" s="7"/>
    </row>
    <row r="73" spans="1:11" s="8" customFormat="1" ht="11.25" x14ac:dyDescent="0.2">
      <c r="A73" s="33">
        <v>61</v>
      </c>
      <c r="B73" s="31" t="s">
        <v>111</v>
      </c>
      <c r="C73" s="34" t="s">
        <v>47</v>
      </c>
      <c r="D73" s="49">
        <v>1</v>
      </c>
      <c r="E73" s="51">
        <v>857.01</v>
      </c>
      <c r="F73" s="58"/>
      <c r="G73" s="35" t="str">
        <f t="shared" si="0"/>
        <v/>
      </c>
      <c r="H73" s="41"/>
      <c r="K73" s="7"/>
    </row>
    <row r="74" spans="1:11" s="8" customFormat="1" ht="11.25" x14ac:dyDescent="0.2">
      <c r="A74" s="33">
        <v>62</v>
      </c>
      <c r="B74" s="31" t="s">
        <v>112</v>
      </c>
      <c r="C74" s="34" t="s">
        <v>47</v>
      </c>
      <c r="D74" s="49">
        <v>2</v>
      </c>
      <c r="E74" s="51">
        <v>1019.62</v>
      </c>
      <c r="F74" s="58"/>
      <c r="G74" s="35" t="str">
        <f t="shared" si="0"/>
        <v/>
      </c>
      <c r="H74" s="41"/>
      <c r="K74" s="7"/>
    </row>
    <row r="75" spans="1:11" s="8" customFormat="1" ht="11.25" x14ac:dyDescent="0.2">
      <c r="A75" s="33">
        <v>63</v>
      </c>
      <c r="B75" s="31" t="s">
        <v>113</v>
      </c>
      <c r="C75" s="34" t="s">
        <v>47</v>
      </c>
      <c r="D75" s="49">
        <v>20</v>
      </c>
      <c r="E75" s="51">
        <v>32.76</v>
      </c>
      <c r="F75" s="58"/>
      <c r="G75" s="35" t="str">
        <f t="shared" si="0"/>
        <v/>
      </c>
      <c r="H75" s="41"/>
      <c r="K75" s="7"/>
    </row>
    <row r="76" spans="1:11" s="8" customFormat="1" ht="11.25" x14ac:dyDescent="0.2">
      <c r="A76" s="33">
        <v>64</v>
      </c>
      <c r="B76" s="31" t="s">
        <v>114</v>
      </c>
      <c r="C76" s="34" t="s">
        <v>47</v>
      </c>
      <c r="D76" s="49">
        <v>15</v>
      </c>
      <c r="E76" s="51">
        <v>113.8</v>
      </c>
      <c r="F76" s="58"/>
      <c r="G76" s="35" t="str">
        <f t="shared" si="0"/>
        <v/>
      </c>
      <c r="H76" s="41"/>
      <c r="K76" s="7"/>
    </row>
    <row r="77" spans="1:11" s="8" customFormat="1" ht="11.25" x14ac:dyDescent="0.2">
      <c r="A77" s="33">
        <v>65</v>
      </c>
      <c r="B77" s="31" t="s">
        <v>115</v>
      </c>
      <c r="C77" s="34" t="s">
        <v>47</v>
      </c>
      <c r="D77" s="49">
        <v>20</v>
      </c>
      <c r="E77" s="51">
        <v>14.41</v>
      </c>
      <c r="F77" s="58"/>
      <c r="G77" s="35" t="str">
        <f t="shared" si="0"/>
        <v/>
      </c>
      <c r="H77" s="41"/>
      <c r="K77" s="7"/>
    </row>
    <row r="78" spans="1:11" s="8" customFormat="1" ht="56.25" x14ac:dyDescent="0.2">
      <c r="A78" s="33">
        <v>66</v>
      </c>
      <c r="B78" s="31" t="s">
        <v>145</v>
      </c>
      <c r="C78" s="34" t="s">
        <v>47</v>
      </c>
      <c r="D78" s="49">
        <v>30</v>
      </c>
      <c r="E78" s="51">
        <v>152.94999999999999</v>
      </c>
      <c r="F78" s="58"/>
      <c r="G78" s="35" t="str">
        <f t="shared" ref="G78" si="1">IF(F78="","",IF(ISTEXT(F78),"NC",F78*D78))</f>
        <v/>
      </c>
      <c r="H78" s="41"/>
      <c r="K78" s="7"/>
    </row>
    <row r="79" spans="1:11" s="8" customFormat="1" ht="11.25" x14ac:dyDescent="0.2">
      <c r="A79" s="33">
        <v>67</v>
      </c>
      <c r="B79" s="31" t="s">
        <v>116</v>
      </c>
      <c r="C79" s="34" t="s">
        <v>148</v>
      </c>
      <c r="D79" s="49">
        <v>40</v>
      </c>
      <c r="E79" s="51">
        <v>254.92</v>
      </c>
      <c r="F79" s="58"/>
      <c r="G79" s="35" t="str">
        <f t="shared" ref="G79:G107" si="2">IF(F79="","",IF(ISTEXT(F79),"NC",F79*D79))</f>
        <v/>
      </c>
      <c r="H79" s="41"/>
      <c r="K79" s="7"/>
    </row>
    <row r="80" spans="1:11" s="8" customFormat="1" ht="22.5" x14ac:dyDescent="0.2">
      <c r="A80" s="33">
        <v>68</v>
      </c>
      <c r="B80" s="31" t="s">
        <v>117</v>
      </c>
      <c r="C80" s="34" t="s">
        <v>47</v>
      </c>
      <c r="D80" s="49">
        <v>400</v>
      </c>
      <c r="E80" s="51">
        <v>24.12</v>
      </c>
      <c r="F80" s="58"/>
      <c r="G80" s="35" t="str">
        <f t="shared" si="2"/>
        <v/>
      </c>
      <c r="H80" s="41"/>
      <c r="K80" s="7"/>
    </row>
    <row r="81" spans="1:11" s="8" customFormat="1" ht="11.25" x14ac:dyDescent="0.2">
      <c r="A81" s="33">
        <v>69</v>
      </c>
      <c r="B81" s="31" t="s">
        <v>118</v>
      </c>
      <c r="C81" s="34" t="s">
        <v>47</v>
      </c>
      <c r="D81" s="49">
        <v>5</v>
      </c>
      <c r="E81" s="51">
        <v>7.86</v>
      </c>
      <c r="F81" s="58"/>
      <c r="G81" s="35" t="str">
        <f t="shared" si="2"/>
        <v/>
      </c>
      <c r="H81" s="41"/>
      <c r="K81" s="7"/>
    </row>
    <row r="82" spans="1:11" s="8" customFormat="1" ht="22.5" x14ac:dyDescent="0.2">
      <c r="A82" s="33">
        <v>70</v>
      </c>
      <c r="B82" s="31" t="s">
        <v>119</v>
      </c>
      <c r="C82" s="34" t="s">
        <v>47</v>
      </c>
      <c r="D82" s="49">
        <v>6</v>
      </c>
      <c r="E82" s="51">
        <v>127.85</v>
      </c>
      <c r="F82" s="58"/>
      <c r="G82" s="35" t="str">
        <f t="shared" si="2"/>
        <v/>
      </c>
      <c r="H82" s="41"/>
      <c r="K82" s="7"/>
    </row>
    <row r="83" spans="1:11" s="8" customFormat="1" ht="22.5" x14ac:dyDescent="0.2">
      <c r="A83" s="33">
        <v>71</v>
      </c>
      <c r="B83" s="31" t="s">
        <v>120</v>
      </c>
      <c r="C83" s="34" t="s">
        <v>47</v>
      </c>
      <c r="D83" s="49">
        <v>4</v>
      </c>
      <c r="E83" s="51">
        <v>121.86</v>
      </c>
      <c r="F83" s="58"/>
      <c r="G83" s="35" t="str">
        <f t="shared" si="2"/>
        <v/>
      </c>
      <c r="H83" s="41"/>
      <c r="K83" s="7"/>
    </row>
    <row r="84" spans="1:11" s="8" customFormat="1" ht="11.25" x14ac:dyDescent="0.2">
      <c r="A84" s="33">
        <v>72</v>
      </c>
      <c r="B84" s="31" t="s">
        <v>121</v>
      </c>
      <c r="C84" s="34" t="s">
        <v>47</v>
      </c>
      <c r="D84" s="49">
        <v>180</v>
      </c>
      <c r="E84" s="51">
        <v>53</v>
      </c>
      <c r="F84" s="58"/>
      <c r="G84" s="35" t="str">
        <f t="shared" si="2"/>
        <v/>
      </c>
      <c r="H84" s="41"/>
      <c r="K84" s="7"/>
    </row>
    <row r="85" spans="1:11" s="8" customFormat="1" ht="11.25" x14ac:dyDescent="0.2">
      <c r="A85" s="33">
        <v>73</v>
      </c>
      <c r="B85" s="31" t="s">
        <v>122</v>
      </c>
      <c r="C85" s="34" t="s">
        <v>146</v>
      </c>
      <c r="D85" s="49">
        <v>88</v>
      </c>
      <c r="E85" s="51">
        <v>78</v>
      </c>
      <c r="F85" s="58"/>
      <c r="G85" s="35" t="str">
        <f t="shared" si="2"/>
        <v/>
      </c>
      <c r="H85" s="41"/>
      <c r="K85" s="7"/>
    </row>
    <row r="86" spans="1:11" s="8" customFormat="1" ht="11.25" x14ac:dyDescent="0.2">
      <c r="A86" s="33">
        <v>74</v>
      </c>
      <c r="B86" s="31" t="s">
        <v>123</v>
      </c>
      <c r="C86" s="34" t="s">
        <v>146</v>
      </c>
      <c r="D86" s="49">
        <v>4</v>
      </c>
      <c r="E86" s="51">
        <v>88.69</v>
      </c>
      <c r="F86" s="58"/>
      <c r="G86" s="35" t="str">
        <f t="shared" si="2"/>
        <v/>
      </c>
      <c r="H86" s="41"/>
      <c r="K86" s="7"/>
    </row>
    <row r="87" spans="1:11" s="8" customFormat="1" ht="11.25" x14ac:dyDescent="0.2">
      <c r="A87" s="33">
        <v>75</v>
      </c>
      <c r="B87" s="31" t="s">
        <v>124</v>
      </c>
      <c r="C87" s="34" t="s">
        <v>47</v>
      </c>
      <c r="D87" s="49">
        <v>10</v>
      </c>
      <c r="E87" s="51">
        <v>59.31</v>
      </c>
      <c r="F87" s="58"/>
      <c r="G87" s="35" t="str">
        <f t="shared" si="2"/>
        <v/>
      </c>
      <c r="H87" s="41"/>
      <c r="K87" s="7"/>
    </row>
    <row r="88" spans="1:11" s="8" customFormat="1" ht="11.25" x14ac:dyDescent="0.2">
      <c r="A88" s="33">
        <v>76</v>
      </c>
      <c r="B88" s="31" t="s">
        <v>125</v>
      </c>
      <c r="C88" s="34" t="s">
        <v>47</v>
      </c>
      <c r="D88" s="49">
        <v>250</v>
      </c>
      <c r="E88" s="51">
        <v>32.11</v>
      </c>
      <c r="F88" s="58"/>
      <c r="G88" s="35" t="str">
        <f t="shared" si="2"/>
        <v/>
      </c>
      <c r="H88" s="41"/>
      <c r="K88" s="7"/>
    </row>
    <row r="89" spans="1:11" s="8" customFormat="1" ht="11.25" x14ac:dyDescent="0.2">
      <c r="A89" s="33">
        <v>77</v>
      </c>
      <c r="B89" s="31" t="s">
        <v>126</v>
      </c>
      <c r="C89" s="34" t="s">
        <v>47</v>
      </c>
      <c r="D89" s="49">
        <v>20</v>
      </c>
      <c r="E89" s="51">
        <v>54.13</v>
      </c>
      <c r="F89" s="58"/>
      <c r="G89" s="35" t="str">
        <f t="shared" si="2"/>
        <v/>
      </c>
      <c r="H89" s="41"/>
      <c r="K89" s="7"/>
    </row>
    <row r="90" spans="1:11" s="8" customFormat="1" ht="11.25" x14ac:dyDescent="0.2">
      <c r="A90" s="33">
        <v>78</v>
      </c>
      <c r="B90" s="31" t="s">
        <v>127</v>
      </c>
      <c r="C90" s="34" t="s">
        <v>47</v>
      </c>
      <c r="D90" s="49">
        <v>10</v>
      </c>
      <c r="E90" s="51">
        <v>26.84</v>
      </c>
      <c r="F90" s="58"/>
      <c r="G90" s="35" t="str">
        <f t="shared" si="2"/>
        <v/>
      </c>
      <c r="H90" s="41"/>
      <c r="K90" s="7"/>
    </row>
    <row r="91" spans="1:11" s="8" customFormat="1" ht="11.25" x14ac:dyDescent="0.2">
      <c r="A91" s="33">
        <v>79</v>
      </c>
      <c r="B91" s="31" t="s">
        <v>128</v>
      </c>
      <c r="C91" s="34" t="s">
        <v>146</v>
      </c>
      <c r="D91" s="49">
        <v>50</v>
      </c>
      <c r="E91" s="51">
        <v>2.5299999999999998</v>
      </c>
      <c r="F91" s="58"/>
      <c r="G91" s="35" t="str">
        <f t="shared" si="2"/>
        <v/>
      </c>
      <c r="H91" s="41"/>
      <c r="K91" s="7"/>
    </row>
    <row r="92" spans="1:11" s="8" customFormat="1" ht="11.25" x14ac:dyDescent="0.2">
      <c r="A92" s="33">
        <v>80</v>
      </c>
      <c r="B92" s="31" t="s">
        <v>129</v>
      </c>
      <c r="C92" s="34" t="s">
        <v>146</v>
      </c>
      <c r="D92" s="49">
        <v>50</v>
      </c>
      <c r="E92" s="51">
        <v>3.63</v>
      </c>
      <c r="F92" s="58"/>
      <c r="G92" s="35" t="str">
        <f t="shared" si="2"/>
        <v/>
      </c>
      <c r="H92" s="41"/>
      <c r="K92" s="7"/>
    </row>
    <row r="93" spans="1:11" s="8" customFormat="1" ht="11.25" x14ac:dyDescent="0.2">
      <c r="A93" s="33">
        <v>81</v>
      </c>
      <c r="B93" s="31" t="s">
        <v>130</v>
      </c>
      <c r="C93" s="34" t="s">
        <v>146</v>
      </c>
      <c r="D93" s="49">
        <v>50</v>
      </c>
      <c r="E93" s="51">
        <v>3.29</v>
      </c>
      <c r="F93" s="58"/>
      <c r="G93" s="35" t="str">
        <f t="shared" si="2"/>
        <v/>
      </c>
      <c r="H93" s="41"/>
      <c r="K93" s="7"/>
    </row>
    <row r="94" spans="1:11" s="8" customFormat="1" ht="11.25" x14ac:dyDescent="0.2">
      <c r="A94" s="33">
        <v>82</v>
      </c>
      <c r="B94" s="31" t="s">
        <v>131</v>
      </c>
      <c r="C94" s="34" t="s">
        <v>47</v>
      </c>
      <c r="D94" s="49">
        <v>5</v>
      </c>
      <c r="E94" s="51">
        <v>85.35</v>
      </c>
      <c r="F94" s="58"/>
      <c r="G94" s="35" t="str">
        <f t="shared" si="2"/>
        <v/>
      </c>
      <c r="H94" s="41"/>
      <c r="K94" s="7"/>
    </row>
    <row r="95" spans="1:11" s="8" customFormat="1" ht="11.25" x14ac:dyDescent="0.2">
      <c r="A95" s="33">
        <v>83</v>
      </c>
      <c r="B95" s="31" t="s">
        <v>132</v>
      </c>
      <c r="C95" s="34" t="s">
        <v>47</v>
      </c>
      <c r="D95" s="49">
        <v>10</v>
      </c>
      <c r="E95" s="51">
        <v>4.6900000000000004</v>
      </c>
      <c r="F95" s="58"/>
      <c r="G95" s="35" t="str">
        <f t="shared" si="2"/>
        <v/>
      </c>
      <c r="H95" s="41"/>
      <c r="K95" s="7"/>
    </row>
    <row r="96" spans="1:11" s="8" customFormat="1" ht="11.25" x14ac:dyDescent="0.2">
      <c r="A96" s="33">
        <v>84</v>
      </c>
      <c r="B96" s="31" t="s">
        <v>133</v>
      </c>
      <c r="C96" s="34" t="s">
        <v>47</v>
      </c>
      <c r="D96" s="49">
        <v>10</v>
      </c>
      <c r="E96" s="51">
        <v>3.95</v>
      </c>
      <c r="F96" s="58"/>
      <c r="G96" s="35" t="str">
        <f t="shared" si="2"/>
        <v/>
      </c>
      <c r="H96" s="41"/>
      <c r="K96" s="7"/>
    </row>
    <row r="97" spans="1:11" s="8" customFormat="1" ht="11.25" x14ac:dyDescent="0.2">
      <c r="A97" s="33">
        <v>85</v>
      </c>
      <c r="B97" s="31" t="s">
        <v>134</v>
      </c>
      <c r="C97" s="34" t="s">
        <v>47</v>
      </c>
      <c r="D97" s="49">
        <v>10</v>
      </c>
      <c r="E97" s="51">
        <v>4.07</v>
      </c>
      <c r="F97" s="58"/>
      <c r="G97" s="35" t="str">
        <f t="shared" si="2"/>
        <v/>
      </c>
      <c r="H97" s="41"/>
      <c r="K97" s="7"/>
    </row>
    <row r="98" spans="1:11" s="8" customFormat="1" ht="11.25" x14ac:dyDescent="0.2">
      <c r="A98" s="33">
        <v>86</v>
      </c>
      <c r="B98" s="31" t="s">
        <v>135</v>
      </c>
      <c r="C98" s="34" t="s">
        <v>47</v>
      </c>
      <c r="D98" s="49">
        <v>30</v>
      </c>
      <c r="E98" s="51">
        <v>10.47</v>
      </c>
      <c r="F98" s="58"/>
      <c r="G98" s="35" t="str">
        <f t="shared" si="2"/>
        <v/>
      </c>
      <c r="H98" s="41"/>
      <c r="K98" s="7"/>
    </row>
    <row r="99" spans="1:11" s="8" customFormat="1" ht="11.25" x14ac:dyDescent="0.2">
      <c r="A99" s="33">
        <v>87</v>
      </c>
      <c r="B99" s="31" t="s">
        <v>136</v>
      </c>
      <c r="C99" s="34" t="s">
        <v>47</v>
      </c>
      <c r="D99" s="49">
        <v>5</v>
      </c>
      <c r="E99" s="51">
        <v>19.98</v>
      </c>
      <c r="F99" s="58"/>
      <c r="G99" s="35" t="str">
        <f t="shared" si="2"/>
        <v/>
      </c>
      <c r="H99" s="41"/>
      <c r="K99" s="7"/>
    </row>
    <row r="100" spans="1:11" s="8" customFormat="1" ht="11.25" x14ac:dyDescent="0.2">
      <c r="A100" s="33">
        <v>88</v>
      </c>
      <c r="B100" s="31" t="s">
        <v>137</v>
      </c>
      <c r="C100" s="34" t="s">
        <v>47</v>
      </c>
      <c r="D100" s="49">
        <v>5</v>
      </c>
      <c r="E100" s="51">
        <v>23.44</v>
      </c>
      <c r="F100" s="58"/>
      <c r="G100" s="35" t="str">
        <f t="shared" si="2"/>
        <v/>
      </c>
      <c r="H100" s="41"/>
      <c r="K100" s="7"/>
    </row>
    <row r="101" spans="1:11" s="8" customFormat="1" ht="11.25" x14ac:dyDescent="0.2">
      <c r="A101" s="33">
        <v>89</v>
      </c>
      <c r="B101" s="31" t="s">
        <v>138</v>
      </c>
      <c r="C101" s="34" t="s">
        <v>47</v>
      </c>
      <c r="D101" s="49">
        <v>6</v>
      </c>
      <c r="E101" s="51">
        <v>52.78</v>
      </c>
      <c r="F101" s="58"/>
      <c r="G101" s="35" t="str">
        <f t="shared" si="2"/>
        <v/>
      </c>
      <c r="H101" s="41"/>
      <c r="K101" s="7"/>
    </row>
    <row r="102" spans="1:11" s="8" customFormat="1" ht="11.25" x14ac:dyDescent="0.2">
      <c r="A102" s="33">
        <v>90</v>
      </c>
      <c r="B102" s="31" t="s">
        <v>139</v>
      </c>
      <c r="C102" s="34" t="s">
        <v>47</v>
      </c>
      <c r="D102" s="49">
        <v>10</v>
      </c>
      <c r="E102" s="51">
        <v>33.880000000000003</v>
      </c>
      <c r="F102" s="58"/>
      <c r="G102" s="35" t="str">
        <f t="shared" si="2"/>
        <v/>
      </c>
      <c r="H102" s="41"/>
      <c r="K102" s="7"/>
    </row>
    <row r="103" spans="1:11" s="8" customFormat="1" ht="11.25" x14ac:dyDescent="0.2">
      <c r="A103" s="33">
        <v>91</v>
      </c>
      <c r="B103" s="31" t="s">
        <v>140</v>
      </c>
      <c r="C103" s="34" t="s">
        <v>47</v>
      </c>
      <c r="D103" s="49">
        <v>3</v>
      </c>
      <c r="E103" s="51">
        <v>24.7</v>
      </c>
      <c r="F103" s="58"/>
      <c r="G103" s="35" t="str">
        <f t="shared" si="2"/>
        <v/>
      </c>
      <c r="H103" s="41"/>
      <c r="K103" s="7"/>
    </row>
    <row r="104" spans="1:11" s="8" customFormat="1" ht="11.25" x14ac:dyDescent="0.2">
      <c r="A104" s="33">
        <v>92</v>
      </c>
      <c r="B104" s="31" t="s">
        <v>141</v>
      </c>
      <c r="C104" s="34" t="s">
        <v>47</v>
      </c>
      <c r="D104" s="49">
        <v>3</v>
      </c>
      <c r="E104" s="51">
        <v>175.92</v>
      </c>
      <c r="F104" s="58"/>
      <c r="G104" s="35" t="str">
        <f t="shared" si="2"/>
        <v/>
      </c>
      <c r="H104" s="41"/>
      <c r="K104" s="7"/>
    </row>
    <row r="105" spans="1:11" s="8" customFormat="1" ht="11.25" x14ac:dyDescent="0.2">
      <c r="A105" s="33">
        <v>93</v>
      </c>
      <c r="B105" s="31" t="s">
        <v>142</v>
      </c>
      <c r="C105" s="34" t="s">
        <v>47</v>
      </c>
      <c r="D105" s="49">
        <v>100</v>
      </c>
      <c r="E105" s="51">
        <v>43.74</v>
      </c>
      <c r="F105" s="58"/>
      <c r="G105" s="35" t="str">
        <f t="shared" si="2"/>
        <v/>
      </c>
      <c r="H105" s="41"/>
      <c r="K105" s="7"/>
    </row>
    <row r="106" spans="1:11" s="8" customFormat="1" ht="11.25" x14ac:dyDescent="0.2">
      <c r="A106" s="33">
        <v>94</v>
      </c>
      <c r="B106" s="31" t="s">
        <v>143</v>
      </c>
      <c r="C106" s="34" t="s">
        <v>47</v>
      </c>
      <c r="D106" s="49">
        <v>200</v>
      </c>
      <c r="E106" s="51">
        <v>5.0599999999999996</v>
      </c>
      <c r="F106" s="58"/>
      <c r="G106" s="35" t="str">
        <f t="shared" si="2"/>
        <v/>
      </c>
      <c r="H106" s="41"/>
      <c r="K106" s="7"/>
    </row>
    <row r="107" spans="1:11" s="8" customFormat="1" ht="11.25" x14ac:dyDescent="0.2">
      <c r="A107" s="33">
        <v>95</v>
      </c>
      <c r="B107" s="31" t="s">
        <v>144</v>
      </c>
      <c r="C107" s="34" t="s">
        <v>46</v>
      </c>
      <c r="D107" s="49">
        <v>2</v>
      </c>
      <c r="E107" s="51">
        <v>24.9</v>
      </c>
      <c r="F107" s="58"/>
      <c r="G107" s="35" t="str">
        <f t="shared" si="2"/>
        <v/>
      </c>
      <c r="H107" s="41"/>
      <c r="K107" s="7"/>
    </row>
    <row r="108" spans="1:11" s="27" customFormat="1" ht="9" x14ac:dyDescent="0.2">
      <c r="A108" s="37"/>
      <c r="E108" s="47"/>
      <c r="F108" s="64" t="s">
        <v>27</v>
      </c>
      <c r="G108" s="65"/>
      <c r="H108" s="42"/>
    </row>
    <row r="109" spans="1:11" ht="14.25" customHeight="1" x14ac:dyDescent="0.2">
      <c r="F109" s="66" t="str">
        <f>IF(SUM(G13:G107)=0,"",SUM(G13:G107))</f>
        <v/>
      </c>
      <c r="G109" s="67"/>
      <c r="H109" s="43"/>
    </row>
    <row r="110" spans="1:11" s="38" customFormat="1" ht="24" customHeight="1" x14ac:dyDescent="0.2">
      <c r="A110" s="61" t="str">
        <f>" - "&amp;Dados!B23</f>
        <v xml:space="preserve"> - O objeto do presente termo de referência pode ser recebido em remessa parcelada pela Secretaria com prazo não superior a 05 (cinco) dias úteis após recebimento da nota de empenho.</v>
      </c>
      <c r="B110" s="61"/>
      <c r="C110" s="61"/>
      <c r="D110" s="61"/>
      <c r="E110" s="61"/>
      <c r="F110" s="61"/>
      <c r="G110" s="61"/>
      <c r="H110" s="44"/>
    </row>
    <row r="111" spans="1:11" s="38" customFormat="1" ht="21.75" customHeight="1" x14ac:dyDescent="0.2">
      <c r="A111" s="61" t="str">
        <f>" - "&amp;Dados!B24</f>
        <v xml:space="preserve"> - Os itens deverão ser entregues na sede do órgão, no endereço: na sede da SMAG, no Parque de Exposições Catarina Schuenck, no horário de 08:00h às 11horas, sendo eventuais despesa de frete por conta da(s) empresa(s). </v>
      </c>
      <c r="B111" s="61"/>
      <c r="C111" s="61"/>
      <c r="D111" s="61"/>
      <c r="E111" s="61"/>
      <c r="F111" s="61"/>
      <c r="G111" s="61"/>
      <c r="H111" s="44"/>
    </row>
    <row r="112" spans="1:11" s="38" customFormat="1" ht="9" x14ac:dyDescent="0.2">
      <c r="A112" s="61" t="str">
        <f>" - "&amp;Dados!B25</f>
        <v xml:space="preserve"> - O pagamento do objeto de que trata o PREGÃO ELETRÔNICO 071/2023, será efetuado pela Tesouraria da Prefeitura Municipal de Sumidouro.</v>
      </c>
      <c r="B112" s="61"/>
      <c r="C112" s="61"/>
      <c r="D112" s="61"/>
      <c r="E112" s="61"/>
      <c r="F112" s="61"/>
      <c r="G112" s="61"/>
      <c r="H112" s="44"/>
    </row>
    <row r="113" spans="1:8" s="27" customFormat="1" ht="9" x14ac:dyDescent="0.2">
      <c r="A113" s="61" t="str">
        <f>" - "&amp;Dados!B26</f>
        <v xml:space="preserve"> - Proposta válida por 60 (sessenta) dias</v>
      </c>
      <c r="B113" s="61"/>
      <c r="C113" s="61"/>
      <c r="D113" s="61"/>
      <c r="E113" s="61"/>
      <c r="F113" s="61"/>
      <c r="G113" s="61"/>
      <c r="H113" s="42"/>
    </row>
    <row r="114" spans="1:8" ht="21" customHeight="1" x14ac:dyDescent="0.2">
      <c r="A114" s="61" t="str">
        <f>" - "&amp;Dados!B28</f>
        <v xml:space="preserve"> - A Licitante poderá apresentar prospecto, ficha técnica ou outros documentos com informações que permitam a melhor identificação e qualificação do(s) item(ns) licitado(s);</v>
      </c>
      <c r="B114" s="61"/>
      <c r="C114" s="61"/>
      <c r="D114" s="61"/>
      <c r="E114" s="61"/>
      <c r="F114" s="61"/>
      <c r="G114" s="61"/>
      <c r="H114" s="45"/>
    </row>
    <row r="115" spans="1:8" x14ac:dyDescent="0.2">
      <c r="A115" s="61" t="str">
        <f>" - "&amp;Dados!B29</f>
        <v xml:space="preserve"> - A proposta de preços ajustada ao lance final deverá conter o valor numérico dos preços unitários e totais, não podendo exceder o valor do lance final;</v>
      </c>
      <c r="B115" s="61"/>
      <c r="C115" s="61"/>
      <c r="D115" s="61"/>
      <c r="E115" s="61"/>
      <c r="F115" s="61"/>
      <c r="G115" s="61"/>
      <c r="H115" s="45"/>
    </row>
    <row r="116" spans="1:8" ht="21.75" customHeight="1" x14ac:dyDescent="0.2">
      <c r="A116" s="6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16" s="61"/>
      <c r="C116" s="61"/>
      <c r="D116" s="61"/>
      <c r="E116" s="61"/>
      <c r="F116" s="61"/>
      <c r="G116" s="61"/>
      <c r="H116" s="45"/>
    </row>
    <row r="117" spans="1:8" ht="21.75" customHeight="1" x14ac:dyDescent="0.2">
      <c r="A117" s="6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17" s="61"/>
      <c r="C117" s="61"/>
      <c r="D117" s="61"/>
      <c r="E117" s="61"/>
      <c r="F117" s="61"/>
      <c r="G117" s="61"/>
      <c r="H117" s="45"/>
    </row>
    <row r="118" spans="1:8" ht="21.75" customHeight="1" x14ac:dyDescent="0.2">
      <c r="A118" s="6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18" s="61"/>
      <c r="C118" s="61"/>
      <c r="D118" s="61"/>
      <c r="E118" s="61"/>
      <c r="F118" s="61"/>
      <c r="G118" s="61"/>
      <c r="H118" s="45"/>
    </row>
    <row r="119" spans="1:8" ht="21.75" customHeight="1" x14ac:dyDescent="0.2">
      <c r="A119" s="61" t="str">
        <f>" - "&amp;Dados!B33</f>
        <v xml:space="preserve"> - Declaramos que até a presente data inexistem fatos impeditivos a participação desta empresa ao presente certame licitatório, ciente da obrigatoriedade de declarar ocorrências posteriores;</v>
      </c>
      <c r="B119" s="61"/>
      <c r="C119" s="61"/>
      <c r="D119" s="61"/>
      <c r="E119" s="61"/>
      <c r="F119" s="61"/>
      <c r="G119" s="61"/>
      <c r="H119" s="45"/>
    </row>
    <row r="120" spans="1:8" ht="30" customHeight="1" x14ac:dyDescent="0.2">
      <c r="A120" s="6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20" s="61"/>
      <c r="C120" s="61"/>
      <c r="D120" s="61"/>
      <c r="E120" s="61"/>
      <c r="F120" s="61"/>
      <c r="G120" s="61"/>
    </row>
    <row r="121" spans="1:8" ht="25.5" customHeight="1" x14ac:dyDescent="0.2">
      <c r="A121" s="6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21" s="61"/>
      <c r="C121" s="61"/>
      <c r="D121" s="61"/>
      <c r="E121" s="61"/>
      <c r="F121" s="61"/>
      <c r="G121" s="61"/>
    </row>
  </sheetData>
  <sheetProtection algorithmName="SHA-512" hashValue="PY9Fiv+L2QaF9yom2igYFRFngrLHEMdeo0B0srBq3bUIyIR8Lip/GHp/ocTGFyd07KmE6B5xo677t0NbyCtgwQ==" saltValue="A46MQSp/fUjlQafTEgeU+A==" spinCount="100000" sheet="1" objects="1" scenarios="1"/>
  <autoFilter ref="A11:G121" xr:uid="{00000000-0009-0000-0000-000000000000}"/>
  <mergeCells count="23">
    <mergeCell ref="A120:G120"/>
    <mergeCell ref="A121:G121"/>
    <mergeCell ref="A114:G114"/>
    <mergeCell ref="A115:G115"/>
    <mergeCell ref="A116:G116"/>
    <mergeCell ref="A117:G117"/>
    <mergeCell ref="A118:G118"/>
    <mergeCell ref="A119:G119"/>
    <mergeCell ref="C6:D6"/>
    <mergeCell ref="E6:F6"/>
    <mergeCell ref="A2:G2"/>
    <mergeCell ref="A3:G3"/>
    <mergeCell ref="A4:G4"/>
    <mergeCell ref="A5:G5"/>
    <mergeCell ref="A110:G110"/>
    <mergeCell ref="A111:G111"/>
    <mergeCell ref="A112:G112"/>
    <mergeCell ref="B8:G8"/>
    <mergeCell ref="A113:G113"/>
    <mergeCell ref="B9:G9"/>
    <mergeCell ref="F108:G108"/>
    <mergeCell ref="F109:G109"/>
    <mergeCell ref="D10:G10"/>
  </mergeCells>
  <phoneticPr fontId="0" type="noConversion"/>
  <conditionalFormatting sqref="B10">
    <cfRule type="cellIs" dxfId="11" priority="8" stopIfTrue="1" operator="equal">
      <formula>$G$1</formula>
    </cfRule>
  </conditionalFormatting>
  <conditionalFormatting sqref="B13:B107">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07">
    <cfRule type="expression" priority="12" stopIfTrue="1">
      <formula>$A13</formula>
    </cfRule>
  </conditionalFormatting>
  <conditionalFormatting sqref="D10:G10">
    <cfRule type="cellIs" dxfId="8" priority="24" stopIfTrue="1" operator="equal">
      <formula>$E$1</formula>
    </cfRule>
  </conditionalFormatting>
  <conditionalFormatting sqref="F13:F107">
    <cfRule type="cellIs" dxfId="7" priority="11" stopIfTrue="1" operator="equal">
      <formula>""</formula>
    </cfRule>
  </conditionalFormatting>
  <conditionalFormatting sqref="F108">
    <cfRule type="expression" dxfId="6" priority="1" stopIfTrue="1">
      <formula>IF($J108="Empate",IF(H108=1,TRUE(),FALSE()),FALSE())</formula>
    </cfRule>
    <cfRule type="expression" dxfId="5" priority="2" stopIfTrue="1">
      <formula>IF(H108="&gt;",FALSE(),IF(H108&gt;0,TRUE(),FALSE()))</formula>
    </cfRule>
    <cfRule type="expression" dxfId="4" priority="3" stopIfTrue="1">
      <formula>IF(H108="&gt;",TRUE(),FALSE())</formula>
    </cfRule>
  </conditionalFormatting>
  <conditionalFormatting sqref="F109">
    <cfRule type="expression" dxfId="3" priority="4" stopIfTrue="1">
      <formula>IF($J108="OK",IF(H108=1,TRUE(),FALSE()),FALSE())</formula>
    </cfRule>
    <cfRule type="expression" dxfId="2" priority="5" stopIfTrue="1">
      <formula>IF($J108="Empate",IF(H108=1,TRUE(),FALSE()),FALSE())</formula>
    </cfRule>
    <cfRule type="expression" dxfId="1" priority="6" stopIfTrue="1">
      <formula>IF($J108="Empate",IF(H108=2,TRUE(),FALSE()),FALSE())</formula>
    </cfRule>
  </conditionalFormatting>
  <conditionalFormatting sqref="G13:G107">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1"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49</v>
      </c>
      <c r="E1" s="4"/>
      <c r="F1" s="4"/>
      <c r="G1" s="4"/>
    </row>
    <row r="2" spans="1:7" x14ac:dyDescent="0.2">
      <c r="A2" s="16" t="s">
        <v>10</v>
      </c>
      <c r="B2" s="5" t="s">
        <v>50</v>
      </c>
      <c r="E2" s="4"/>
      <c r="F2" s="4"/>
      <c r="G2" s="4"/>
    </row>
    <row r="3" spans="1:7" x14ac:dyDescent="0.2">
      <c r="A3" s="16" t="s">
        <v>11</v>
      </c>
      <c r="B3" s="5" t="s">
        <v>153</v>
      </c>
      <c r="C3" s="5"/>
      <c r="E3" s="54"/>
      <c r="F3" s="4"/>
      <c r="G3" s="4"/>
    </row>
    <row r="4" spans="1:7" x14ac:dyDescent="0.2">
      <c r="A4" s="16" t="s">
        <v>12</v>
      </c>
      <c r="B4" s="60" t="s">
        <v>156</v>
      </c>
      <c r="C4" s="5"/>
      <c r="E4" s="54"/>
      <c r="F4" s="4"/>
      <c r="G4" s="4"/>
    </row>
    <row r="5" spans="1:7" x14ac:dyDescent="0.2">
      <c r="A5" s="16" t="s">
        <v>13</v>
      </c>
      <c r="B5" s="5" t="s">
        <v>44</v>
      </c>
      <c r="C5" s="5"/>
      <c r="E5" s="54"/>
      <c r="F5" s="4"/>
      <c r="G5" s="4"/>
    </row>
    <row r="6" spans="1:7" x14ac:dyDescent="0.2">
      <c r="A6" s="16" t="s">
        <v>31</v>
      </c>
      <c r="B6" s="12" t="s">
        <v>45</v>
      </c>
      <c r="C6" s="5"/>
      <c r="E6" s="54"/>
      <c r="F6" s="4"/>
      <c r="G6" s="4"/>
    </row>
    <row r="7" spans="1:7" x14ac:dyDescent="0.2">
      <c r="A7" s="16" t="s">
        <v>14</v>
      </c>
      <c r="B7" s="5" t="s">
        <v>30</v>
      </c>
      <c r="C7" s="5"/>
      <c r="E7" s="54"/>
      <c r="F7" s="4"/>
      <c r="G7" s="4"/>
    </row>
    <row r="8" spans="1:7" x14ac:dyDescent="0.2">
      <c r="A8" s="25" t="s">
        <v>23</v>
      </c>
      <c r="B8" s="48">
        <v>265721.66000000003</v>
      </c>
      <c r="C8" s="5"/>
      <c r="E8" s="5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6" t="s">
        <v>33</v>
      </c>
      <c r="E14" s="4"/>
      <c r="F14" s="4"/>
      <c r="G14" s="4"/>
    </row>
    <row r="15" spans="1:7" x14ac:dyDescent="0.2">
      <c r="A15" s="56" t="s">
        <v>34</v>
      </c>
      <c r="E15" s="4"/>
      <c r="F15" s="4"/>
      <c r="G15" s="4"/>
    </row>
    <row r="16" spans="1:7" x14ac:dyDescent="0.2">
      <c r="A16" s="56" t="s">
        <v>35</v>
      </c>
      <c r="B16" s="24"/>
      <c r="E16" s="24"/>
      <c r="F16" s="4"/>
      <c r="G16" s="4"/>
    </row>
    <row r="17" spans="1:256" s="23" customFormat="1" x14ac:dyDescent="0.2">
      <c r="A17" s="22" t="s">
        <v>21</v>
      </c>
      <c r="B17" s="57" t="s">
        <v>48</v>
      </c>
      <c r="C17" s="57"/>
      <c r="D17" s="24"/>
      <c r="E17" s="55"/>
      <c r="F17" s="24"/>
      <c r="G17" s="24"/>
      <c r="H17" s="24"/>
      <c r="I17" s="24"/>
      <c r="J17" s="24"/>
      <c r="K17" s="24"/>
      <c r="L17" s="24"/>
      <c r="M17" s="24"/>
    </row>
    <row r="18" spans="1:256" s="23" customFormat="1" x14ac:dyDescent="0.2">
      <c r="A18" s="22" t="s">
        <v>22</v>
      </c>
      <c r="B18" s="55" t="s">
        <v>150</v>
      </c>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51" x14ac:dyDescent="0.2">
      <c r="A23" s="20" t="s">
        <v>15</v>
      </c>
      <c r="B23" s="21" t="s">
        <v>155</v>
      </c>
      <c r="E23" s="4"/>
      <c r="F23" s="4"/>
      <c r="G23" s="53"/>
    </row>
    <row r="24" spans="1:256" ht="63.75" x14ac:dyDescent="0.2">
      <c r="A24" s="20" t="s">
        <v>16</v>
      </c>
      <c r="B24" s="21" t="s">
        <v>151</v>
      </c>
      <c r="E24" s="4"/>
      <c r="F24" s="4"/>
      <c r="G24" s="53"/>
    </row>
    <row r="25" spans="1:256" ht="38.25" x14ac:dyDescent="0.2">
      <c r="A25" s="20" t="s">
        <v>17</v>
      </c>
      <c r="B25" s="12" t="s">
        <v>152</v>
      </c>
      <c r="C25" s="9"/>
      <c r="E25" s="4"/>
      <c r="F25" s="4"/>
      <c r="G25" s="53"/>
    </row>
    <row r="26" spans="1:256" ht="25.5" x14ac:dyDescent="0.2">
      <c r="A26" s="20" t="s">
        <v>18</v>
      </c>
      <c r="B26" s="21" t="s">
        <v>28</v>
      </c>
      <c r="E26" s="4"/>
      <c r="F26" s="4"/>
      <c r="G26" s="53"/>
    </row>
    <row r="27" spans="1:256" x14ac:dyDescent="0.2">
      <c r="A27" s="20" t="s">
        <v>32</v>
      </c>
      <c r="B27" s="59" t="s">
        <v>154</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2023-07-14T16:40:04Z</cp:lastPrinted>
  <dcterms:created xsi:type="dcterms:W3CDTF">2006-04-18T17:38:46Z</dcterms:created>
  <dcterms:modified xsi:type="dcterms:W3CDTF">2023-07-14T16:43:56Z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