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Preços'!$A$13:$G$41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A5" i="1" l="1"/>
  <c r="A4" i="1"/>
  <c r="A3" i="1"/>
  <c r="E8" i="1" l="1"/>
  <c r="A6" i="1"/>
  <c r="A40" i="1"/>
  <c r="A41" i="1"/>
  <c r="A39" i="1"/>
  <c r="A38" i="1"/>
  <c r="A8" i="1"/>
  <c r="A7" i="1"/>
</calcChain>
</file>

<file path=xl/sharedStrings.xml><?xml version="1.0" encoding="utf-8"?>
<sst xmlns="http://schemas.openxmlformats.org/spreadsheetml/2006/main" count="92" uniqueCount="71">
  <si>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</si>
  <si>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</si>
  <si>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</si>
  <si>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</si>
  <si>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</si>
  <si>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</si>
  <si>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</si>
  <si>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</si>
  <si>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</si>
  <si>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</si>
  <si>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</si>
  <si>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</si>
  <si>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</si>
  <si>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</si>
  <si>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</si>
  <si>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</si>
  <si>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</si>
  <si>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</si>
  <si>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</si>
  <si>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</si>
  <si>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</si>
  <si>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</si>
  <si>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</si>
  <si>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</si>
  <si>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</si>
  <si>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</si>
  <si>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</si>
  <si>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</si>
  <si>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</si>
  <si>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</si>
  <si>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</si>
  <si>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</si>
  <si>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</si>
  <si>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</si>
  <si>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</si>
  <si>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</si>
  <si>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</si>
  <si>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Secretaria de Desenvolvimento Social</t>
  </si>
  <si>
    <t>Valor Total:</t>
  </si>
  <si>
    <t>MENOR PREÇO POR ITEM</t>
  </si>
  <si>
    <t>Homologação: XX/2025</t>
  </si>
  <si>
    <t>Previsão Publicação: XX/2025</t>
  </si>
  <si>
    <t>DISPENSA ELETRÔNICA Nº 066/2025</t>
  </si>
  <si>
    <t>PROCESSO ADMINISTRATIVO N° 3460/2025 de 04/08/2025</t>
  </si>
  <si>
    <t>1901.08 244 0033 2.288 339030 00000166900000001 45</t>
  </si>
  <si>
    <t>O pagamento do objeto de que trata a DISPENSA ELETRÔNICA 066/2025, e consequente contrato serão efetuados pela Tesouraria da SMDS nos termos do Art. 7 da Instrução Normativa SEGES/ME nº 77, de 2022.</t>
  </si>
  <si>
    <t>MOUSE USB</t>
  </si>
  <si>
    <t>CONECTOR RJ 45-201 CA T6 BLINDADO</t>
  </si>
  <si>
    <t>ROTEADOR 1200 MBPS 10/100/1000 MBPS ANTENAS</t>
  </si>
  <si>
    <t>PEN DRIVE 32GB</t>
  </si>
  <si>
    <t>SWITCH 08 PORTAS 10/100/1000 MBPS</t>
  </si>
  <si>
    <t>SWITCH 16 PORTAS 10/100/1000 MBPS</t>
  </si>
  <si>
    <t>CABO RJ 45 CAT 5E 305M</t>
  </si>
  <si>
    <t>CX</t>
  </si>
  <si>
    <t>DISCO SSD 240GB</t>
  </si>
  <si>
    <t>MEMORIA RAM 8GB NOTEBOOK DDR 4 2133MHZ</t>
  </si>
  <si>
    <t>LEITOR DE CÓDIGO DE BARRAS PARA LEITURA DE PAGAMENTO DE BOLETOS BANCÁRIOS</t>
  </si>
  <si>
    <t>TECLADO USB</t>
  </si>
  <si>
    <t>FONTE DE ALIMENTAÇÃO ATX 24 PINOS 200 WTS OU SUPERIOR</t>
  </si>
  <si>
    <t xml:space="preserve">KIT COM 4 TINTA COMPATÍVEL PARA HP INK TANK 416 (PRETO, AMARELO, AZUL, MAGENTA) </t>
  </si>
  <si>
    <t>KIT</t>
  </si>
  <si>
    <t>KIT COM 4 TINTA COMPATÍVEL PARA HP INK TANK 584 (PRETO, AMARELO, AZUL, MAGENTA)</t>
  </si>
  <si>
    <t>KIT COM 4 REFIL PARA EPSON T504 TINTA COLOR  70ML PRETA COM 120ML EPSON MODELO L6191 (PRETO, AMARELO, AZUL, MAGENTA)</t>
  </si>
  <si>
    <t>KIT COM 4 REFIL PARA EPSON T664 IMPRESSORA MODELO L365 (PRETO, AMARELO, AZUL, MAGENTA)</t>
  </si>
  <si>
    <t xml:space="preserve">TONNER SAMSUNG ML2165 </t>
  </si>
  <si>
    <t>TONNER ELGIN PANTUM M65550NW</t>
  </si>
  <si>
    <t>KIT COM 4 REFIL PARA EPSON T664 IMPRESSORA MODELO L575 (PRETO, AMARELO, AZUL, MAGENTA)</t>
  </si>
  <si>
    <t>PERÍODO DE PROPOSTAS: de 04/09/2025 até 10/09/2025 às 08:00hs</t>
  </si>
  <si>
    <t>PERÍODO DE LANCES: 10/09/2025 as 08:00 hs até 10/09/2025 as 14:00 hs</t>
  </si>
  <si>
    <t>AQUISIÇÃO DE MATERIAIS E PEÇAS DE INFORMÁTICA</t>
  </si>
  <si>
    <t>KIT TONNER PARA MULTIFUNCIONAL HP LASER JET PRO 200 COLOR MFP M276 (04 CORES DE TONER (PRETO, AMARELO, MAGENTA E CIANO)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</si>
</sst>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36505" y="137366"/>
          <a:ext cx="1846526" cy="877227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3460/2025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52"/>
  <sheetViews>
    <sheetView tabSelected="1" topLeftCell="A7" zoomScale="115" zoomScaleNormal="115" zoomScaleSheetLayoutView="100" workbookViewId="0">
      <selection activeCell="B17" sqref="B17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066/2025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04/09/2025 até 10/09/2025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10/09/2025 as 08:00 hs até 10/09/2025 as 14:00 hs</v>
      </c>
      <c r="B5" s="70"/>
      <c r="C5" s="70"/>
      <c r="D5" s="70"/>
      <c r="E5" s="70"/>
      <c r="F5" s="70"/>
      <c r="G5" s="70"/>
    </row>
    <row r="6" spans="1:11" x14ac:dyDescent="0.2">
      <c r="A6" s="73" t="str">
        <f>Dados!B3</f>
        <v>AQUISIÇÃO DE MATERIAIS E PEÇAS DE INFORMÁTICA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3460/2025 de 04/08/2025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 POR ITEM</v>
      </c>
      <c r="B8" s="47"/>
      <c r="C8" s="70" t="s">
        <v>27</v>
      </c>
      <c r="D8" s="70"/>
      <c r="E8" s="71">
        <f>Dados!B9</f>
        <v>28373.77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0.9" x14ac:dyDescent="0.2">
      <c r="A15" s="59">
        <v>1</v>
      </c>
      <c r="B15" s="61" t="s">
        <v>46</v>
      </c>
      <c r="C15" s="30" t="s">
        <v>4</v>
      </c>
      <c r="D15" s="44">
        <v>15</v>
      </c>
      <c r="E15" s="46">
        <v>11.67</v>
      </c>
      <c r="F15" s="56"/>
      <c r="G15" s="31" t="str">
        <f>IF(F15="","",IF(ISTEXT(F15),"NC",F15*D15))</f>
        <v/>
      </c>
      <c r="H15" s="36"/>
      <c r="K15" s="7"/>
    </row>
    <row r="16" spans="1:11" s="8" customFormat="1" ht="10.9" x14ac:dyDescent="0.2">
      <c r="A16" s="59">
        <v>2</v>
      </c>
      <c r="B16" s="61" t="s">
        <v>47</v>
      </c>
      <c r="C16" s="30" t="s">
        <v>4</v>
      </c>
      <c r="D16" s="44">
        <v>100</v>
      </c>
      <c r="E16" s="46">
        <v>1.68</v>
      </c>
      <c r="F16" s="56"/>
      <c r="G16" s="31" t="str">
        <f t="shared" ref="G16:G34" si="0">IF(F16="","",IF(ISTEXT(F16),"NC",F16*D16))</f>
        <v/>
      </c>
      <c r="H16" s="36"/>
      <c r="K16" s="7"/>
    </row>
    <row r="17" spans="1:11" s="8" customFormat="1" ht="10.9" x14ac:dyDescent="0.2">
      <c r="A17" s="59">
        <v>3</v>
      </c>
      <c r="B17" s="61" t="s">
        <v>48</v>
      </c>
      <c r="C17" s="30" t="s">
        <v>4</v>
      </c>
      <c r="D17" s="44">
        <v>6</v>
      </c>
      <c r="E17" s="46">
        <v>168.1</v>
      </c>
      <c r="F17" s="56"/>
      <c r="G17" s="31" t="str">
        <f t="shared" si="0"/>
        <v/>
      </c>
      <c r="H17" s="36"/>
      <c r="K17" s="7"/>
    </row>
    <row r="18" spans="1:11" s="8" customFormat="1" ht="10.9" x14ac:dyDescent="0.2">
      <c r="A18" s="59">
        <v>4</v>
      </c>
      <c r="B18" s="61" t="s">
        <v>49</v>
      </c>
      <c r="C18" s="30" t="s">
        <v>4</v>
      </c>
      <c r="D18" s="44">
        <v>50</v>
      </c>
      <c r="E18" s="46">
        <v>32.979999999999997</v>
      </c>
      <c r="F18" s="56"/>
      <c r="G18" s="31" t="str">
        <f t="shared" si="0"/>
        <v/>
      </c>
      <c r="H18" s="36"/>
      <c r="K18" s="7"/>
    </row>
    <row r="19" spans="1:11" s="8" customFormat="1" ht="10.9" x14ac:dyDescent="0.2">
      <c r="A19" s="59">
        <v>5</v>
      </c>
      <c r="B19" s="61" t="s">
        <v>50</v>
      </c>
      <c r="C19" s="30" t="s">
        <v>4</v>
      </c>
      <c r="D19" s="44">
        <v>5</v>
      </c>
      <c r="E19" s="46">
        <v>125.8</v>
      </c>
      <c r="F19" s="56"/>
      <c r="G19" s="31" t="str">
        <f t="shared" si="0"/>
        <v/>
      </c>
      <c r="H19" s="36"/>
      <c r="K19" s="7"/>
    </row>
    <row r="20" spans="1:11" s="8" customFormat="1" ht="10.9" x14ac:dyDescent="0.2">
      <c r="A20" s="59">
        <v>6</v>
      </c>
      <c r="B20" s="61" t="s">
        <v>51</v>
      </c>
      <c r="C20" s="30" t="s">
        <v>4</v>
      </c>
      <c r="D20" s="44">
        <v>2</v>
      </c>
      <c r="E20" s="46">
        <v>522.97</v>
      </c>
      <c r="F20" s="56"/>
      <c r="G20" s="31" t="str">
        <f t="shared" si="0"/>
        <v/>
      </c>
      <c r="H20" s="36"/>
      <c r="K20" s="7"/>
    </row>
    <row r="21" spans="1:11" s="8" customFormat="1" ht="10.9" x14ac:dyDescent="0.2">
      <c r="A21" s="59">
        <v>7</v>
      </c>
      <c r="B21" s="61" t="s">
        <v>52</v>
      </c>
      <c r="C21" s="30" t="s">
        <v>53</v>
      </c>
      <c r="D21" s="44">
        <v>1</v>
      </c>
      <c r="E21" s="46">
        <v>373.93</v>
      </c>
      <c r="F21" s="56"/>
      <c r="G21" s="31" t="str">
        <f t="shared" si="0"/>
        <v/>
      </c>
      <c r="H21" s="36"/>
      <c r="K21" s="7"/>
    </row>
    <row r="22" spans="1:11" s="8" customFormat="1" ht="10.9" x14ac:dyDescent="0.2">
      <c r="A22" s="59">
        <v>8</v>
      </c>
      <c r="B22" s="61" t="s">
        <v>54</v>
      </c>
      <c r="C22" s="30" t="s">
        <v>4</v>
      </c>
      <c r="D22" s="44">
        <v>30</v>
      </c>
      <c r="E22" s="46">
        <v>154.47</v>
      </c>
      <c r="F22" s="56"/>
      <c r="G22" s="31" t="str">
        <f t="shared" si="0"/>
        <v/>
      </c>
      <c r="H22" s="36"/>
      <c r="K22" s="7"/>
    </row>
    <row r="23" spans="1:11" s="8" customFormat="1" ht="10.9" x14ac:dyDescent="0.2">
      <c r="A23" s="59">
        <v>9</v>
      </c>
      <c r="B23" s="61" t="s">
        <v>55</v>
      </c>
      <c r="C23" s="30" t="s">
        <v>4</v>
      </c>
      <c r="D23" s="44">
        <v>15</v>
      </c>
      <c r="E23" s="46">
        <v>172.23</v>
      </c>
      <c r="F23" s="56"/>
      <c r="G23" s="31" t="str">
        <f t="shared" si="0"/>
        <v/>
      </c>
      <c r="H23" s="36"/>
      <c r="K23" s="7"/>
    </row>
    <row r="24" spans="1:11" s="8" customFormat="1" ht="21.75" x14ac:dyDescent="0.2">
      <c r="A24" s="59">
        <v>10</v>
      </c>
      <c r="B24" s="61" t="s">
        <v>56</v>
      </c>
      <c r="C24" s="30" t="s">
        <v>4</v>
      </c>
      <c r="D24" s="44">
        <v>1</v>
      </c>
      <c r="E24" s="46">
        <v>120.65</v>
      </c>
      <c r="F24" s="56"/>
      <c r="G24" s="31" t="str">
        <f t="shared" si="0"/>
        <v/>
      </c>
      <c r="H24" s="36"/>
      <c r="K24" s="7"/>
    </row>
    <row r="25" spans="1:11" s="8" customFormat="1" ht="10.9" x14ac:dyDescent="0.2">
      <c r="A25" s="59">
        <v>11</v>
      </c>
      <c r="B25" s="61" t="s">
        <v>57</v>
      </c>
      <c r="C25" s="30" t="s">
        <v>4</v>
      </c>
      <c r="D25" s="44">
        <v>15</v>
      </c>
      <c r="E25" s="46">
        <v>26.98</v>
      </c>
      <c r="F25" s="56"/>
      <c r="G25" s="31" t="str">
        <f t="shared" si="0"/>
        <v/>
      </c>
      <c r="H25" s="36"/>
      <c r="K25" s="7"/>
    </row>
    <row r="26" spans="1:11" s="8" customFormat="1" ht="10.9" x14ac:dyDescent="0.2">
      <c r="A26" s="59">
        <v>12</v>
      </c>
      <c r="B26" s="61" t="s">
        <v>58</v>
      </c>
      <c r="C26" s="30" t="s">
        <v>4</v>
      </c>
      <c r="D26" s="44">
        <v>10</v>
      </c>
      <c r="E26" s="46">
        <v>60.05</v>
      </c>
      <c r="F26" s="56"/>
      <c r="G26" s="31" t="str">
        <f t="shared" si="0"/>
        <v/>
      </c>
      <c r="H26" s="36"/>
      <c r="K26" s="7"/>
    </row>
    <row r="27" spans="1:11" s="8" customFormat="1" ht="21.75" x14ac:dyDescent="0.2">
      <c r="A27" s="59">
        <v>13</v>
      </c>
      <c r="B27" s="61" t="s">
        <v>59</v>
      </c>
      <c r="C27" s="30" t="s">
        <v>60</v>
      </c>
      <c r="D27" s="44">
        <v>40</v>
      </c>
      <c r="E27" s="46">
        <v>100.9</v>
      </c>
      <c r="F27" s="56"/>
      <c r="G27" s="31" t="str">
        <f t="shared" si="0"/>
        <v/>
      </c>
      <c r="H27" s="36"/>
      <c r="K27" s="7"/>
    </row>
    <row r="28" spans="1:11" s="8" customFormat="1" ht="21.75" x14ac:dyDescent="0.2">
      <c r="A28" s="59">
        <v>14</v>
      </c>
      <c r="B28" s="61" t="s">
        <v>61</v>
      </c>
      <c r="C28" s="30" t="s">
        <v>60</v>
      </c>
      <c r="D28" s="44">
        <v>20</v>
      </c>
      <c r="E28" s="46">
        <v>114.94</v>
      </c>
      <c r="F28" s="56"/>
      <c r="G28" s="31" t="str">
        <f t="shared" si="0"/>
        <v/>
      </c>
      <c r="H28" s="36"/>
      <c r="K28" s="7"/>
    </row>
    <row r="29" spans="1:11" s="8" customFormat="1" ht="21.75" x14ac:dyDescent="0.2">
      <c r="A29" s="59">
        <v>15</v>
      </c>
      <c r="B29" s="61" t="s">
        <v>70</v>
      </c>
      <c r="C29" s="30" t="s">
        <v>60</v>
      </c>
      <c r="D29" s="44">
        <v>15</v>
      </c>
      <c r="E29" s="46">
        <v>333.69</v>
      </c>
      <c r="F29" s="56"/>
      <c r="G29" s="31" t="str">
        <f t="shared" si="0"/>
        <v/>
      </c>
      <c r="H29" s="36"/>
      <c r="K29" s="7"/>
    </row>
    <row r="30" spans="1:11" s="8" customFormat="1" ht="21.75" x14ac:dyDescent="0.2">
      <c r="A30" s="59">
        <v>16</v>
      </c>
      <c r="B30" s="61" t="s">
        <v>62</v>
      </c>
      <c r="C30" s="30" t="s">
        <v>60</v>
      </c>
      <c r="D30" s="44">
        <v>5</v>
      </c>
      <c r="E30" s="46">
        <v>161.61000000000001</v>
      </c>
      <c r="F30" s="56"/>
      <c r="G30" s="31" t="str">
        <f t="shared" si="0"/>
        <v/>
      </c>
      <c r="H30" s="36"/>
      <c r="K30" s="7"/>
    </row>
    <row r="31" spans="1:11" s="8" customFormat="1" ht="21.75" x14ac:dyDescent="0.2">
      <c r="A31" s="59">
        <v>17</v>
      </c>
      <c r="B31" s="61" t="s">
        <v>63</v>
      </c>
      <c r="C31" s="30" t="s">
        <v>60</v>
      </c>
      <c r="D31" s="44">
        <v>10</v>
      </c>
      <c r="E31" s="46">
        <v>145.72</v>
      </c>
      <c r="F31" s="56"/>
      <c r="G31" s="31" t="str">
        <f t="shared" si="0"/>
        <v/>
      </c>
      <c r="H31" s="36"/>
      <c r="K31" s="7"/>
    </row>
    <row r="32" spans="1:11" s="8" customFormat="1" ht="10.9" x14ac:dyDescent="0.2">
      <c r="A32" s="59">
        <v>18</v>
      </c>
      <c r="B32" s="61" t="s">
        <v>64</v>
      </c>
      <c r="C32" s="30" t="s">
        <v>4</v>
      </c>
      <c r="D32" s="44">
        <v>5</v>
      </c>
      <c r="E32" s="46">
        <v>62.12</v>
      </c>
      <c r="F32" s="56"/>
      <c r="G32" s="31" t="str">
        <f t="shared" si="0"/>
        <v/>
      </c>
      <c r="H32" s="36"/>
      <c r="K32" s="7"/>
    </row>
    <row r="33" spans="1:11" s="8" customFormat="1" ht="10.9" x14ac:dyDescent="0.2">
      <c r="A33" s="59">
        <v>19</v>
      </c>
      <c r="B33" s="61" t="s">
        <v>65</v>
      </c>
      <c r="C33" s="30" t="s">
        <v>4</v>
      </c>
      <c r="D33" s="44">
        <v>5</v>
      </c>
      <c r="E33" s="46">
        <v>67.25</v>
      </c>
      <c r="F33" s="56"/>
      <c r="G33" s="31" t="str">
        <f t="shared" si="0"/>
        <v/>
      </c>
      <c r="H33" s="36"/>
      <c r="K33" s="7"/>
    </row>
    <row r="34" spans="1:11" s="8" customFormat="1" ht="21.75" x14ac:dyDescent="0.2">
      <c r="A34" s="59">
        <v>20</v>
      </c>
      <c r="B34" s="61" t="s">
        <v>66</v>
      </c>
      <c r="C34" s="30" t="s">
        <v>60</v>
      </c>
      <c r="D34" s="44">
        <v>5</v>
      </c>
      <c r="E34" s="46">
        <v>145.72</v>
      </c>
      <c r="F34" s="56"/>
      <c r="G34" s="31" t="str">
        <f t="shared" si="0"/>
        <v/>
      </c>
      <c r="H34" s="36"/>
      <c r="K34" s="7"/>
    </row>
    <row r="35" spans="1:11" s="25" customFormat="1" ht="8.85" x14ac:dyDescent="0.2">
      <c r="A35" s="32"/>
      <c r="E35" s="42"/>
      <c r="F35" s="65" t="s">
        <v>38</v>
      </c>
      <c r="G35" s="66"/>
      <c r="H35" s="37"/>
    </row>
    <row r="36" spans="1:11" ht="14.3" customHeight="1" x14ac:dyDescent="0.2">
      <c r="F36" s="67">
        <f>SUM(G15:G34)</f>
        <v>0</v>
      </c>
      <c r="G36" s="68"/>
      <c r="H36" s="38"/>
    </row>
    <row r="37" spans="1:11" ht="10.9" customHeight="1" x14ac:dyDescent="0.2">
      <c r="G37" s="12"/>
      <c r="H37" s="38"/>
    </row>
    <row r="38" spans="1:11" s="33" customFormat="1" ht="8.85" x14ac:dyDescent="0.2">
      <c r="A38" s="62" t="str">
        <f>" - "&amp;Dados!B20</f>
        <v xml:space="preserve"> - A execução do objeto da presente licitação será realizada junto a Secretaria obedecendo, na íntegra, ao detalhamento do termo de referência (ANEXO II).</v>
      </c>
      <c r="B38" s="62"/>
      <c r="C38" s="62"/>
      <c r="D38" s="62"/>
      <c r="E38" s="62"/>
      <c r="F38" s="62"/>
      <c r="G38" s="62"/>
      <c r="H38" s="39"/>
    </row>
    <row r="39" spans="1:11" s="33" customFormat="1" ht="8.85" x14ac:dyDescent="0.2">
      <c r="A39" s="62" t="str">
        <f>" - "&amp;Dados!B21</f>
        <v xml:space="preserve"> - A administração rejeitará, no todo ou em parte, o fornecimento executado em desacordo com os termos do Edital e seus anexos.</v>
      </c>
      <c r="B39" s="62"/>
      <c r="C39" s="62"/>
      <c r="D39" s="62"/>
      <c r="E39" s="62"/>
      <c r="F39" s="62"/>
      <c r="G39" s="62"/>
      <c r="H39" s="39"/>
    </row>
    <row r="40" spans="1:11" s="33" customFormat="1" ht="21.25" customHeight="1" x14ac:dyDescent="0.2">
      <c r="A40" s="62" t="str">
        <f>" - "&amp;Dados!B22</f>
        <v xml:space="preserve"> - O pagamento do objeto de que trata a DISPENSA ELETRÔNICA 066/2025, e consequente contrato serão efetuados pela Tesouraria da SMDS nos termos do Art. 7 da Instrução Normativa SEGES/ME nº 77, de 2022.</v>
      </c>
      <c r="B40" s="62"/>
      <c r="C40" s="62"/>
      <c r="D40" s="62"/>
      <c r="E40" s="62"/>
      <c r="F40" s="62"/>
      <c r="G40" s="62"/>
      <c r="H40" s="39"/>
    </row>
    <row r="41" spans="1:11" s="25" customFormat="1" ht="8.85" x14ac:dyDescent="0.2">
      <c r="A41" s="62" t="str">
        <f>" - "&amp;Dados!B23</f>
        <v xml:space="preserve"> - Proposta válida por 60 (sessenta) dias</v>
      </c>
      <c r="B41" s="62"/>
      <c r="C41" s="62"/>
      <c r="D41" s="62"/>
      <c r="E41" s="62"/>
      <c r="F41" s="62"/>
      <c r="G41" s="62"/>
      <c r="H41" s="37"/>
    </row>
    <row r="42" spans="1:11" x14ac:dyDescent="0.2">
      <c r="H42" s="40"/>
    </row>
    <row r="43" spans="1:11" x14ac:dyDescent="0.2">
      <c r="H43" s="40"/>
    </row>
    <row r="44" spans="1:11" x14ac:dyDescent="0.2">
      <c r="H44" s="40"/>
    </row>
    <row r="45" spans="1:11" x14ac:dyDescent="0.2">
      <c r="H45" s="40"/>
    </row>
    <row r="46" spans="1:11" x14ac:dyDescent="0.2">
      <c r="H46" s="40"/>
    </row>
    <row r="47" spans="1:11" x14ac:dyDescent="0.2">
      <c r="H47" s="40"/>
    </row>
    <row r="48" spans="1:11" ht="12.75" customHeight="1" x14ac:dyDescent="0.2">
      <c r="B48" s="1"/>
      <c r="G48" s="1"/>
    </row>
    <row r="49" spans="2:7" x14ac:dyDescent="0.2">
      <c r="B49" s="1"/>
      <c r="G49" s="1"/>
    </row>
    <row r="50" spans="2:7" x14ac:dyDescent="0.2">
      <c r="B50" s="1"/>
      <c r="G50" s="1"/>
    </row>
    <row r="51" spans="2:7" x14ac:dyDescent="0.2">
      <c r="B51" s="1"/>
      <c r="G51" s="1"/>
    </row>
    <row r="52" spans="2:7" x14ac:dyDescent="0.2">
      <c r="B52" s="1"/>
      <c r="G52" s="1"/>
    </row>
  </sheetData>
  <sheetProtection password="CE28" sheet="1" objects="1" scenarios="1"/>
  <autoFilter ref="A13:G41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38:G38"/>
    <mergeCell ref="A39:G39"/>
    <mergeCell ref="A40:G40"/>
    <mergeCell ref="B10:G10"/>
    <mergeCell ref="A41:G41"/>
    <mergeCell ref="B11:G11"/>
    <mergeCell ref="F35:G35"/>
    <mergeCell ref="F36:G36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34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34">
    <cfRule type="cellIs" dxfId="7" priority="12" stopIfTrue="1" operator="equal">
      <formula>""</formula>
    </cfRule>
  </conditionalFormatting>
  <conditionalFormatting sqref="F35">
    <cfRule type="expression" dxfId="6" priority="2" stopIfTrue="1">
      <formula>IF($J35="Empate",IF(H35=1,TRUE(),FALSE()),FALSE())</formula>
    </cfRule>
    <cfRule type="expression" dxfId="5" priority="3" stopIfTrue="1">
      <formula>IF(H35="&gt;",FALSE(),IF(H35&gt;0,TRUE(),FALSE()))</formula>
    </cfRule>
    <cfRule type="expression" dxfId="4" priority="4" stopIfTrue="1">
      <formula>IF(H35="&gt;",TRUE(),FALSE())</formula>
    </cfRule>
  </conditionalFormatting>
  <conditionalFormatting sqref="F36">
    <cfRule type="expression" dxfId="3" priority="5" stopIfTrue="1">
      <formula>IF($J35="OK",IF(H35=1,TRUE(),FALSE()),FALSE())</formula>
    </cfRule>
    <cfRule type="expression" dxfId="2" priority="6" stopIfTrue="1">
      <formula>IF($J35="Empate",IF(H35=1,TRUE(),FALSE()),FALSE())</formula>
    </cfRule>
    <cfRule type="expression" dxfId="1" priority="7" stopIfTrue="1">
      <formula>IF($J35="Empate",IF(H35=2,TRUE(),FALSE()),FALSE())</formula>
    </cfRule>
  </conditionalFormatting>
  <conditionalFormatting sqref="G15:G34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D13" sqref="D1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42</v>
      </c>
      <c r="E1" s="4"/>
      <c r="F1" s="4"/>
      <c r="G1" s="4"/>
    </row>
    <row r="2" spans="1:7" x14ac:dyDescent="0.2">
      <c r="A2" s="15" t="s">
        <v>9</v>
      </c>
      <c r="B2" s="53" t="s">
        <v>43</v>
      </c>
      <c r="E2" s="4"/>
      <c r="F2" s="4"/>
      <c r="G2" s="4"/>
    </row>
    <row r="3" spans="1:7" x14ac:dyDescent="0.2">
      <c r="A3" s="15" t="s">
        <v>10</v>
      </c>
      <c r="B3" s="53" t="s">
        <v>69</v>
      </c>
      <c r="C3" s="5"/>
      <c r="E3" s="49"/>
      <c r="F3" s="4"/>
      <c r="G3" s="4"/>
    </row>
    <row r="4" spans="1:7" x14ac:dyDescent="0.2">
      <c r="A4" s="15" t="s">
        <v>11</v>
      </c>
      <c r="B4" s="53" t="s">
        <v>67</v>
      </c>
      <c r="C4" s="5"/>
      <c r="E4" s="49"/>
      <c r="F4" s="4"/>
      <c r="G4" s="4"/>
    </row>
    <row r="5" spans="1:7" x14ac:dyDescent="0.2">
      <c r="A5" s="15"/>
      <c r="B5" s="53" t="s">
        <v>68</v>
      </c>
      <c r="C5" s="5"/>
      <c r="E5" s="49"/>
      <c r="F5" s="4"/>
      <c r="G5" s="4"/>
    </row>
    <row r="6" spans="1:7" x14ac:dyDescent="0.2">
      <c r="A6" s="15" t="s">
        <v>12</v>
      </c>
      <c r="B6" s="53" t="s">
        <v>40</v>
      </c>
      <c r="C6" s="5"/>
      <c r="E6" s="49"/>
      <c r="F6" s="4"/>
      <c r="G6" s="4"/>
    </row>
    <row r="7" spans="1:7" x14ac:dyDescent="0.2">
      <c r="A7" s="15" t="s">
        <v>28</v>
      </c>
      <c r="B7" s="54" t="s">
        <v>41</v>
      </c>
      <c r="C7" s="5"/>
      <c r="E7" s="49"/>
      <c r="F7" s="4"/>
      <c r="G7" s="4"/>
    </row>
    <row r="8" spans="1:7" x14ac:dyDescent="0.2">
      <c r="A8" s="15" t="s">
        <v>13</v>
      </c>
      <c r="B8" s="53" t="s">
        <v>39</v>
      </c>
      <c r="C8" s="5"/>
      <c r="E8" s="49"/>
      <c r="F8" s="4"/>
      <c r="G8" s="4"/>
    </row>
    <row r="9" spans="1:7" x14ac:dyDescent="0.2">
      <c r="A9" s="23" t="s">
        <v>22</v>
      </c>
      <c r="B9" s="43">
        <v>28373.77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37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44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45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2025-07-17T18:47:20Z</cp:lastPrinted>
  <dcterms:created xsi:type="dcterms:W3CDTF">2006-04-18T17:38:46Z</dcterms:created>
  <dcterms:modified xsi:type="dcterms:W3CDTF">2025-09-04T14:04:11Z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