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EstaPasta_de_trabalho"/>
  <mc:AlternateContent xmlns:mc="http://schemas.openxmlformats.org/markup-compatibility/2006">
    <mc:Choice Requires="x15">
      <x15ac:absPath xmlns:x15ac="http://schemas.microsoft.com/office/spreadsheetml/2010/11/ac" url="D:\licitacoes\2023\Pregão Eletronico\Pregão Eletrônico 009-23 - Eventual Aquisição de Fralda Descartável Adulto e Infantil - SMS\"/>
    </mc:Choice>
  </mc:AlternateContent>
  <xr:revisionPtr revIDLastSave="0" documentId="13_ncr:1_{974812CC-4162-40FF-8246-F1B60EBA7B88}"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A28" i="1" l="1"/>
  <c r="A29" i="1"/>
  <c r="A30" i="1"/>
  <c r="A31" i="1"/>
  <c r="A32" i="1"/>
  <c r="A33" i="1"/>
  <c r="A34" i="1"/>
  <c r="A27" i="1"/>
  <c r="E6" i="1"/>
  <c r="G13" i="1"/>
  <c r="A4" i="1"/>
  <c r="A25" i="1"/>
  <c r="A26" i="1"/>
  <c r="A24" i="1"/>
  <c r="A23" i="1"/>
  <c r="A6" i="1"/>
  <c r="A5" i="1"/>
  <c r="A3" i="1"/>
  <c r="F22" i="1" l="1"/>
</calcChain>
</file>

<file path=xl/sharedStrings.xml><?xml version="1.0" encoding="utf-8"?>
<sst xmlns="http://schemas.openxmlformats.org/spreadsheetml/2006/main" count="74" uniqueCount="64">
  <si>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</si>
  <si>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</si>
  <si>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</si>
  <si>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</si>
  <si>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</si>
  <si>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</si>
  <si>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</si>
  <si>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</si>
  <si>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</si>
  <si>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</si>
  <si>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</si>
  <si>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</si>
  <si>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</si>
  <si>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</si>
  <si>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</si>
  <si>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</si>
  <si>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</si>
  <si>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</si>
  <si>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</si>
  <si>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</si>
  <si>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</si>
  <si>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</si>
  <si>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</si>
  <si>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</si>
  <si>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</si>
  <si>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</si>
  <si>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</si>
  <si>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</si>
  <si>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</si>
  <si>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</si>
  <si>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</si>
  <si>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</si>
  <si>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</si>
  <si>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</si>
  <si>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</si>
  <si>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</si>
  <si>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</si>
  <si>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</si>
  <si>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</si>
  <si>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</si>
  <si>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</si>
  <si>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</si>
  <si>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</si>
  <si>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</si>
  <si>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</si>
  <si>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</si>
  <si>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</si>
  <si>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</si>
  <si>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PREGÃO ELETRÔNICO Nº 009/2023</t>
  </si>
  <si>
    <t>PROCESSO ADMINISTRATIVO N° 3414/2022 de 25/10/2022</t>
  </si>
  <si>
    <t>EVENTUAL AQUISIÇÃO DE FRALDA DESCARTÁVEL ADULTO E INFANTIL - SRP</t>
  </si>
  <si>
    <t>FRALDA DESCARTÁVEL PARA ADULTO, TAMANHO MÉDIO, PARA CINTURA ATÉ 120 CM, DE 40 A 70 KG, COMPOSTA POR UM NÚCLEO DE ABSORÇÃO ANATÔMICO, BARREIRAS ANTIVAZAMENTO E INDICADOR DE UMIDADE, ESTE PRODUTO É INDICADO PARA PESSOAS COM INCONTINÊNCIA URINÁRIA SEVERA. POSSUI FITAS ADESIVAS DUPLAS PARA UM MELHOR AJUSTE, ELÁSTICO NAS PERNAS PARA EVITAR VAZAMENTOS E PROPORCIONAR SEGURANÇA COM CONFORTO, DESENHO ANATÔMICO, CANALETAS ABSORVENTES, PROTEÇÃO EXTRA CONTRA VAZAMENTOS E FLOCOS DE GEL SUPERABSORVENTES (PRODUTO SIMILAR A MARCA MASTERFRAL) - PACOTE SUPER ECONÔMICO C/ 30 UND)</t>
  </si>
  <si>
    <t>Pacotes</t>
  </si>
  <si>
    <t>FRALDA DESCARTÁVEL PARA ADULTO, TAMANHO GRANDE, PARA CINTURA DE 120 A 150 CM, DE 70 A 80 KG, COMPOSTA POR UM NÚCLEO DE ABSORÇÃO ANATÔMICO, BARREIRAS ANTIVAZAMENTO E INDICADOR DE UMIDADE, ESTE PRODUTO É INDICADO PARA PESSOAS COM INCONTINÊNCIA URINÁRIA SEVERA. POSSUI FITAS ADESIVAS DUPLAS PARA UM MELHOR AJUSTE, ELÁSTICO NAS PERNAS PARA EVITAR VAZAMENTOS E PROPORCIONAR SEGURANÇA COM CONFORTO, DESENHO ANATÔMICO, CANALETAS ABSORVENTES, PROTEÇÃO EXTRA CONTRA VAZAMENTOS E FLOCOS DE GEL SUPERABSORVENTES (PRODUTO SIMILAR A MARCA MASTERFRAL) - PACOTE SUPER ECONÔMICO C/ 30 UND)</t>
  </si>
  <si>
    <t>FRALDA DESCARTÁVEL PARA ADULTO, TAMANHO EXTRA-GRANDE, PARA CINTURA DE 150 A 160 CM, ACIMA DE 80 KG, COMPOSTA POR UM NÚCLEO DE ABSORÇÃO ANATÔMICO, BARREIRAS ANTIVAZAMENTO E INDICADOR DE UMIDADE, ESTE PRODUTO É INDICADO PARA PESSOAS COM INCONTINÊNCIA URINÁRIA SEVERA. POSSUI FITAS ADESIVAS DUPLAS PARA UM MELHOR AJUSTE, ELÁSTICO NAS PERNAS PARA EVITAR VAZAMENTOS E PROPORCIONAR SEGURANÇA COM CONFORTO, DESENHO ANATÔMICO, CANALETAS ABSORVENTES, PROTEÇÃO EXTRA CONTRA VAZAMENTOS E FLOCOS DE GEL SUPERABSORVENTES (PRODUTO SIMILAR A MARCA MASTERFRAL) - PACOTE SUPER ECONÔMICO C/ 26 UND)</t>
  </si>
  <si>
    <t>FRALDA DESCARTÁVEL INFANTIL, TAMANHO PEQUENO (RN), ATÉ 3,5 KG, COM: BARREIRAS IMPERMEÁVEIS; ABSORÇÃO EFICIENTE; ALOE VERA; FITAS AJUSTÁVEIS ELÁSTICAS; FORMATO ANATÔMICO INTEIRINHO; INDICADOR DE UMIDADE; TOQUE MACIO E ESTAMPA PERSONALIZADA. (PRODUTO SIMILAR À MARCA CAPRICHO) - PACOTE ECONÔMICO C/ 30 UND</t>
  </si>
  <si>
    <t>FRALDA DESCARTÁVEL INFANTIL, TAMANHO PEQUENO (P), DE 3,5 A 5 KG, COM: BARREIRAS IMPERMEÁVEIS; ABSORÇÃO EFICIENTE; ALOE VERA; FITAS AJUSTÁVEIS ELÁSTICAS; FORMATO ANATÔMICO INTEIRINHO; INDICADOR DE UMIDADE; TOQUE MACIO E ESTAMPA PERSONALIZADA. (PRODUTO SIMILAR À MARCA CAPRICHO) - PACOTE ECONÔMICO C/ 30 UND</t>
  </si>
  <si>
    <t>FRALDA DESCARTÁVEL INFANTIL, TAMANHO MÉDIO (M), DE 5 A 10 KG, COM: BARREIRAS IMPERMEÁVEIS; ABSORÇÃO EFICIENTE; ALOE VERA; FITAS AJUSTÁVEIS ELÁSTICAS; FORMATO ANATÔMICO INTEIRINHO; INDICADOR DE UMIDADE; TOQUE MACIO E ESTAMPA PERSONALIZADA. (PRODUTO SIMILAR À MARCA CAPRICHO) - PACOTE ECONÔMICO C/ 24 UND</t>
  </si>
  <si>
    <t>FRALDA DESCARTÁVEL INFANTIL, TAMANHO GRANDE (G), DE 10 A 13 KG, COM: BARREIRAS IMPERMEÁVEIS; ABSORÇÃO EFICIENTE; ALOE VERA; FITAS AJUSTÁVEIS ELÁSTICAS; FORMATO ANATÔMICO INTEIRINHO; INDICADOR DE UMIDADE; TOQUE MACIO E ESTAMPA PERSONALIZADA. (PRODUTO SIMILAR À MARCA CAPRICHO) - PACOTE ECONÔMICO C/ 20 UND</t>
  </si>
  <si>
    <t>FRALDA DESCARTÁVEL INFANTIL, TAMANHO EXTRAGRANDE (EG), DE 13 A 15 KG, COM: BARREIRAS IMPERMEÁVEIS; ABSORÇÃO EFICIENTE; ALOE VERA; FITAS AJUSTÁVEIS ELÁSTICAS; FORMATO ANATÔMICO INTEIRINHO; INDICADOR DE UMIDADE; TOQUE MACIO E ESTAMPA PERSONALIZADA. (PRODUTO SIMILAR À MARCA CAPRICHO) - PACOTE ECONÔMICO C/ 16 UND</t>
  </si>
  <si>
    <t>O objeto do presente termo de referência será recebido de forma parcelada, conforme cada empenho e somente serem entregues após solicitação por escrito do responsável, de acordo com sua necessidade e disponibilidade de armazenamento, não sendo aceitas caso não estiverem rigorosamente atendendo a todas às especificações solicitadas. Devendo ser entregues com prazo não superior a 15 (quinze) dias úteis após recebimento do requerimento do servidor responsável.</t>
  </si>
  <si>
    <t>Os itens deverão ser entregues na sede do órgão, no endereço: Farmácia Central, Rua 10 de junho, 82, Centro, Sumidouro, no horário das 09hs00min às 12hs00min horas e de 13hs00min às 16hs00min horas, nos dias úteis, de segunda a sexta-feira. Sendo o frete, carga e descarga por conta do fornecedor até o local indicado.</t>
  </si>
  <si>
    <t>O pagamento do objeto de que trata o PREGÃO ELETRÔNICO 009/2023, será efetuado pela Tesouraria da Secretaria Municipal de Saúde de Sumidouro.</t>
  </si>
  <si>
    <t>Abertura das Propostas: 09/02/2023,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</si>
</sst>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3414/22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4"/>
  <sheetViews>
    <sheetView tabSelected="1" zoomScale="115" zoomScaleNormal="115" zoomScaleSheetLayoutView="100" workbookViewId="0">
      <selection activeCell="B8" sqref="B8:G8"/>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009/2023  -  ABERTURA DAS PROPOSTAS: 09/02/2023, ÀS 10:00HS</v>
      </c>
      <c r="B3" s="72"/>
      <c r="C3" s="72"/>
      <c r="D3" s="72"/>
      <c r="E3" s="72"/>
      <c r="F3" s="72"/>
      <c r="G3" s="72"/>
    </row>
    <row r="4" spans="1:11" x14ac:dyDescent="0.2">
      <c r="A4" s="73" t="str">
        <f>Dados!B3</f>
        <v>EVENTUAL AQUISIÇÃO DE FRALDA DESCARTÁVEL ADULTO E INFANTIL - SRP</v>
      </c>
      <c r="B4" s="73"/>
      <c r="C4" s="73"/>
      <c r="D4" s="73"/>
      <c r="E4" s="73"/>
      <c r="F4" s="73"/>
      <c r="G4" s="73"/>
    </row>
    <row r="5" spans="1:11" x14ac:dyDescent="0.2">
      <c r="A5" s="72" t="str">
        <f>Dados!B2</f>
        <v>PROCESSO ADMINISTRATIVO N° 3414/2022 de 25/10/2022</v>
      </c>
      <c r="B5" s="72"/>
      <c r="C5" s="72"/>
      <c r="D5" s="72"/>
      <c r="E5" s="72"/>
      <c r="F5" s="72"/>
      <c r="G5" s="72"/>
    </row>
    <row r="6" spans="1:11" x14ac:dyDescent="0.2">
      <c r="A6" s="51" t="str">
        <f>Dados!B7</f>
        <v>MENOR PREÇO POR ITEM</v>
      </c>
      <c r="B6" s="51"/>
      <c r="C6" s="70" t="s">
        <v>29</v>
      </c>
      <c r="D6" s="70"/>
      <c r="E6" s="71">
        <f>Dados!B8</f>
        <v>287603</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9"/>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23.75" x14ac:dyDescent="0.2">
      <c r="A13" s="33">
        <v>1</v>
      </c>
      <c r="B13" s="31" t="s">
        <v>51</v>
      </c>
      <c r="C13" s="34" t="s">
        <v>52</v>
      </c>
      <c r="D13" s="48">
        <v>700</v>
      </c>
      <c r="E13" s="50">
        <v>71.849999999999994</v>
      </c>
      <c r="F13" s="58"/>
      <c r="G13" s="35" t="str">
        <f>IF(F13="","",IF(ISTEXT(F13),"NC",F13*D13))</f>
        <v/>
      </c>
      <c r="H13" s="40"/>
      <c r="K13" s="7"/>
    </row>
    <row r="14" spans="1:11" s="8" customFormat="1" ht="123.75" x14ac:dyDescent="0.2">
      <c r="A14" s="33">
        <v>2</v>
      </c>
      <c r="B14" s="31" t="s">
        <v>53</v>
      </c>
      <c r="C14" s="34" t="s">
        <v>52</v>
      </c>
      <c r="D14" s="48">
        <v>1000</v>
      </c>
      <c r="E14" s="50">
        <v>87.43</v>
      </c>
      <c r="F14" s="58"/>
      <c r="G14" s="35" t="str">
        <f t="shared" ref="G14:G20" si="0">IF(F14="","",IF(ISTEXT(F14),"NC",F14*D14))</f>
        <v/>
      </c>
      <c r="H14" s="40"/>
      <c r="K14" s="7"/>
    </row>
    <row r="15" spans="1:11" s="8" customFormat="1" ht="123.75" x14ac:dyDescent="0.2">
      <c r="A15" s="33">
        <v>3</v>
      </c>
      <c r="B15" s="31" t="s">
        <v>54</v>
      </c>
      <c r="C15" s="34" t="s">
        <v>52</v>
      </c>
      <c r="D15" s="48">
        <v>1000</v>
      </c>
      <c r="E15" s="50">
        <v>86.01</v>
      </c>
      <c r="F15" s="58"/>
      <c r="G15" s="35" t="str">
        <f t="shared" si="0"/>
        <v/>
      </c>
      <c r="H15" s="40"/>
      <c r="K15" s="7"/>
    </row>
    <row r="16" spans="1:11" s="8" customFormat="1" ht="67.5" x14ac:dyDescent="0.2">
      <c r="A16" s="33">
        <v>4</v>
      </c>
      <c r="B16" s="31" t="s">
        <v>55</v>
      </c>
      <c r="C16" s="34" t="s">
        <v>52</v>
      </c>
      <c r="D16" s="48">
        <v>100</v>
      </c>
      <c r="E16" s="50">
        <v>36.79</v>
      </c>
      <c r="F16" s="58"/>
      <c r="G16" s="35" t="str">
        <f t="shared" si="0"/>
        <v/>
      </c>
      <c r="H16" s="40"/>
      <c r="K16" s="7"/>
    </row>
    <row r="17" spans="1:11" s="8" customFormat="1" ht="67.5" x14ac:dyDescent="0.2">
      <c r="A17" s="33">
        <v>5</v>
      </c>
      <c r="B17" s="31" t="s">
        <v>56</v>
      </c>
      <c r="C17" s="34" t="s">
        <v>52</v>
      </c>
      <c r="D17" s="48">
        <v>300</v>
      </c>
      <c r="E17" s="50">
        <v>34.9</v>
      </c>
      <c r="F17" s="58"/>
      <c r="G17" s="35" t="str">
        <f t="shared" si="0"/>
        <v/>
      </c>
      <c r="H17" s="40"/>
      <c r="K17" s="7"/>
    </row>
    <row r="18" spans="1:11" s="8" customFormat="1" ht="67.5" x14ac:dyDescent="0.2">
      <c r="A18" s="33">
        <v>6</v>
      </c>
      <c r="B18" s="31" t="s">
        <v>57</v>
      </c>
      <c r="C18" s="34" t="s">
        <v>52</v>
      </c>
      <c r="D18" s="48">
        <v>300</v>
      </c>
      <c r="E18" s="50">
        <v>38.880000000000003</v>
      </c>
      <c r="F18" s="58"/>
      <c r="G18" s="35" t="str">
        <f t="shared" si="0"/>
        <v/>
      </c>
      <c r="H18" s="40"/>
      <c r="K18" s="7"/>
    </row>
    <row r="19" spans="1:11" s="8" customFormat="1" ht="67.5" x14ac:dyDescent="0.2">
      <c r="A19" s="33">
        <v>7</v>
      </c>
      <c r="B19" s="31" t="s">
        <v>58</v>
      </c>
      <c r="C19" s="34" t="s">
        <v>52</v>
      </c>
      <c r="D19" s="48">
        <v>500</v>
      </c>
      <c r="E19" s="50">
        <v>37.619999999999997</v>
      </c>
      <c r="F19" s="58"/>
      <c r="G19" s="35" t="str">
        <f t="shared" si="0"/>
        <v/>
      </c>
      <c r="H19" s="40"/>
      <c r="K19" s="7"/>
    </row>
    <row r="20" spans="1:11" s="8" customFormat="1" ht="67.5" x14ac:dyDescent="0.2">
      <c r="A20" s="33">
        <v>8</v>
      </c>
      <c r="B20" s="31" t="s">
        <v>59</v>
      </c>
      <c r="C20" s="34" t="s">
        <v>52</v>
      </c>
      <c r="D20" s="48">
        <v>500</v>
      </c>
      <c r="E20" s="50">
        <v>38.49</v>
      </c>
      <c r="F20" s="58"/>
      <c r="G20" s="35" t="str">
        <f t="shared" si="0"/>
        <v/>
      </c>
      <c r="H20" s="40"/>
      <c r="K20" s="7"/>
    </row>
    <row r="21" spans="1:11" s="27" customFormat="1" ht="9" x14ac:dyDescent="0.2">
      <c r="A21" s="36"/>
      <c r="E21" s="46"/>
      <c r="F21" s="65" t="s">
        <v>27</v>
      </c>
      <c r="G21" s="66"/>
      <c r="H21" s="41"/>
    </row>
    <row r="22" spans="1:11" ht="14.25" customHeight="1" x14ac:dyDescent="0.2">
      <c r="F22" s="67" t="str">
        <f>IF(SUM(G13:G20)=0,"",SUM(G13:G20))</f>
        <v/>
      </c>
      <c r="G22" s="68"/>
      <c r="H22" s="42"/>
    </row>
    <row r="23" spans="1:11" s="37" customFormat="1" ht="42" customHeight="1" x14ac:dyDescent="0.2">
      <c r="A23" s="62" t="str">
        <f>" - "&amp;Dados!B23</f>
        <v xml:space="preserve"> - O objeto do presente termo de referência será recebido de forma parcelada, conforme cada empenho e somente serem entregues após solicitação por escrito do responsável, de acordo com sua necessidade e disponibilidade de armazenamento, não sendo aceitas caso não estiverem rigorosamente atendendo a todas às especificações solicitadas. Devendo ser entregues com prazo não superior a 15 (quinze) dias úteis após recebimento do requerimento do servidor responsável.</v>
      </c>
      <c r="B23" s="62"/>
      <c r="C23" s="62"/>
      <c r="D23" s="62"/>
      <c r="E23" s="62"/>
      <c r="F23" s="62"/>
      <c r="G23" s="62"/>
      <c r="H23" s="43"/>
    </row>
    <row r="24" spans="1:11" s="37" customFormat="1" ht="29.25" customHeight="1" x14ac:dyDescent="0.2">
      <c r="A24" s="62" t="str">
        <f>" - "&amp;Dados!B24</f>
        <v xml:space="preserve"> - Os itens deverão ser entregues na sede do órgão, no endereço: Farmácia Central, Rua 10 de junho, 82, Centro, Sumidouro, no horário das 09hs00min às 12hs00min horas e de 13hs00min às 16hs00min horas, nos dias úteis, de segunda a sexta-feira. Sendo o frete, carga e descarga por conta do fornecedor até o local indicado.</v>
      </c>
      <c r="B24" s="62"/>
      <c r="C24" s="62"/>
      <c r="D24" s="62"/>
      <c r="E24" s="62"/>
      <c r="F24" s="62"/>
      <c r="G24" s="62"/>
      <c r="H24" s="43"/>
    </row>
    <row r="25" spans="1:11" s="37" customFormat="1" ht="9" x14ac:dyDescent="0.2">
      <c r="A25" s="62" t="str">
        <f>" - "&amp;Dados!B25</f>
        <v xml:space="preserve"> - O pagamento do objeto de que trata o PREGÃO ELETRÔNICO 009/2023, será efetuado pela Tesouraria da Secretaria Municipal de Saúde de Sumidouro.</v>
      </c>
      <c r="B25" s="62"/>
      <c r="C25" s="62"/>
      <c r="D25" s="62"/>
      <c r="E25" s="62"/>
      <c r="F25" s="62"/>
      <c r="G25" s="62"/>
      <c r="H25" s="43"/>
    </row>
    <row r="26" spans="1:11" s="27" customFormat="1" ht="9" x14ac:dyDescent="0.2">
      <c r="A26" s="62" t="str">
        <f>" - "&amp;Dados!B26</f>
        <v xml:space="preserve"> - Proposta válida por 60 (sessenta) dias</v>
      </c>
      <c r="B26" s="62"/>
      <c r="C26" s="62"/>
      <c r="D26" s="62"/>
      <c r="E26" s="62"/>
      <c r="F26" s="62"/>
      <c r="G26" s="62"/>
      <c r="H26" s="41"/>
    </row>
    <row r="27" spans="1:11" ht="21" customHeight="1" x14ac:dyDescent="0.2">
      <c r="A27" s="62" t="str">
        <f>" - "&amp;Dados!B28</f>
        <v xml:space="preserve"> - A Licitante poderá apresentar prospecto, ficha técnica ou outros documentos com informações que permitam a melhor identificação e qualificação do(s) item(ns) licitado(s);</v>
      </c>
      <c r="B27" s="62"/>
      <c r="C27" s="62"/>
      <c r="D27" s="62"/>
      <c r="E27" s="62"/>
      <c r="F27" s="62"/>
      <c r="G27" s="62"/>
      <c r="H27" s="44"/>
    </row>
    <row r="28" spans="1:11" x14ac:dyDescent="0.2">
      <c r="A28" s="62" t="str">
        <f>" - "&amp;Dados!B29</f>
        <v xml:space="preserve"> - A proposta de preços ajustada ao lance final deverá conter o valor numérico dos preços unitários e totais, não podendo exceder o valor do lance final;</v>
      </c>
      <c r="B28" s="62"/>
      <c r="C28" s="62"/>
      <c r="D28" s="62"/>
      <c r="E28" s="62"/>
      <c r="F28" s="62"/>
      <c r="G28" s="62"/>
      <c r="H28" s="44"/>
    </row>
    <row r="29" spans="1:11" ht="21.75" customHeight="1" x14ac:dyDescent="0.2">
      <c r="A29"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9" s="62"/>
      <c r="C29" s="62"/>
      <c r="D29" s="62"/>
      <c r="E29" s="62"/>
      <c r="F29" s="62"/>
      <c r="G29" s="62"/>
      <c r="H29" s="44"/>
    </row>
    <row r="30" spans="1:11" ht="21.75" customHeight="1" x14ac:dyDescent="0.2">
      <c r="A30"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0" s="62"/>
      <c r="C30" s="62"/>
      <c r="D30" s="62"/>
      <c r="E30" s="62"/>
      <c r="F30" s="62"/>
      <c r="G30" s="62"/>
      <c r="H30" s="44"/>
    </row>
    <row r="31" spans="1:11" ht="21.75" customHeight="1" x14ac:dyDescent="0.2">
      <c r="A31"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1" s="62"/>
      <c r="C31" s="62"/>
      <c r="D31" s="62"/>
      <c r="E31" s="62"/>
      <c r="F31" s="62"/>
      <c r="G31" s="62"/>
      <c r="H31" s="44"/>
    </row>
    <row r="32" spans="1:11" ht="21.75" customHeight="1" x14ac:dyDescent="0.2">
      <c r="A32" s="62" t="str">
        <f>" - "&amp;Dados!B33</f>
        <v xml:space="preserve"> - Declaramos que até a presente data inexistem fatos impeditivos a participação desta empresa ao presente certame licitatório, ciente da obrigatoriedade de declarar ocorrências posteriores;</v>
      </c>
      <c r="B32" s="62"/>
      <c r="C32" s="62"/>
      <c r="D32" s="62"/>
      <c r="E32" s="62"/>
      <c r="F32" s="62"/>
      <c r="G32" s="62"/>
      <c r="H32" s="44"/>
    </row>
    <row r="33" spans="1:7" ht="30" customHeight="1" x14ac:dyDescent="0.2">
      <c r="A33"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3" s="62"/>
      <c r="C33" s="62"/>
      <c r="D33" s="62"/>
      <c r="E33" s="62"/>
      <c r="F33" s="62"/>
      <c r="G33" s="62"/>
    </row>
    <row r="34" spans="1:7" ht="25.5" customHeight="1" x14ac:dyDescent="0.2">
      <c r="A34"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4" s="62"/>
      <c r="C34" s="62"/>
      <c r="D34" s="62"/>
      <c r="E34" s="62"/>
      <c r="F34" s="62"/>
      <c r="G34" s="62"/>
    </row>
  </sheetData>
  <sheetProtection algorithmName="SHA-512" hashValue="0jGn0BJHgIMPZat5Cl+EzWpJSG1ZDt6USITy88eSkBNrLFZoccqj4kGUVYaEedWotj1d+N03AF4+EMBEwG9WaA==" saltValue="CijPEfV97TjySAy0I76FmQ==" spinCount="100000" sheet="1" objects="1" scenarios="1"/>
  <autoFilter ref="A11:G34" xr:uid="{00000000-0009-0000-0000-000000000000}"/>
  <mergeCells count="23">
    <mergeCell ref="A33:G33"/>
    <mergeCell ref="A34:G34"/>
    <mergeCell ref="A27:G27"/>
    <mergeCell ref="A28:G28"/>
    <mergeCell ref="A29:G29"/>
    <mergeCell ref="A30:G30"/>
    <mergeCell ref="A31:G31"/>
    <mergeCell ref="A32:G32"/>
    <mergeCell ref="C6:D6"/>
    <mergeCell ref="E6:F6"/>
    <mergeCell ref="A2:G2"/>
    <mergeCell ref="A3:G3"/>
    <mergeCell ref="A4:G4"/>
    <mergeCell ref="A5:G5"/>
    <mergeCell ref="A23:G23"/>
    <mergeCell ref="A24:G24"/>
    <mergeCell ref="A25:G25"/>
    <mergeCell ref="B8:G8"/>
    <mergeCell ref="A26:G26"/>
    <mergeCell ref="B9:G9"/>
    <mergeCell ref="F21:G21"/>
    <mergeCell ref="F22:G22"/>
    <mergeCell ref="D10:G10"/>
  </mergeCells>
  <phoneticPr fontId="0" type="noConversion"/>
  <conditionalFormatting sqref="F21">
    <cfRule type="expression" dxfId="11" priority="1" stopIfTrue="1">
      <formula>IF($J21="Empate",IF(H21=1,TRUE(),FALSE()),FALSE())</formula>
    </cfRule>
    <cfRule type="expression" dxfId="10" priority="2" stopIfTrue="1">
      <formula>IF(H21="&gt;",FALSE(),IF(H21&gt;0,TRUE(),FALSE()))</formula>
    </cfRule>
    <cfRule type="expression" dxfId="9" priority="3" stopIfTrue="1">
      <formula>IF(H21="&gt;",TRUE(),FALSE())</formula>
    </cfRule>
  </conditionalFormatting>
  <conditionalFormatting sqref="F22">
    <cfRule type="expression" dxfId="8" priority="4" stopIfTrue="1">
      <formula>IF($J21="OK",IF(H21=1,TRUE(),FALSE()),FALSE())</formula>
    </cfRule>
    <cfRule type="expression" dxfId="7" priority="5" stopIfTrue="1">
      <formula>IF($J21="Empate",IF(H21=1,TRUE(),FALSE()),FALSE())</formula>
    </cfRule>
    <cfRule type="expression" dxfId="6" priority="6" stopIfTrue="1">
      <formula>IF($J21="Empate",IF(H21=2,TRUE(),FALSE()),FALSE())</formula>
    </cfRule>
  </conditionalFormatting>
  <conditionalFormatting sqref="F13:F20">
    <cfRule type="cellIs" dxfId="5" priority="11" stopIfTrue="1" operator="equal">
      <formula>""</formula>
    </cfRule>
  </conditionalFormatting>
  <conditionalFormatting sqref="D13:D20">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0">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48</v>
      </c>
      <c r="E1" s="4"/>
      <c r="F1" s="4"/>
      <c r="G1" s="4"/>
    </row>
    <row r="2" spans="1:7" x14ac:dyDescent="0.2">
      <c r="A2" s="16" t="s">
        <v>10</v>
      </c>
      <c r="B2" s="60" t="s">
        <v>49</v>
      </c>
      <c r="E2" s="4"/>
      <c r="F2" s="4"/>
      <c r="G2" s="4"/>
    </row>
    <row r="3" spans="1:7" x14ac:dyDescent="0.2">
      <c r="A3" s="16" t="s">
        <v>11</v>
      </c>
      <c r="B3" s="60" t="s">
        <v>50</v>
      </c>
      <c r="C3" s="5"/>
      <c r="E3" s="53"/>
      <c r="F3" s="4"/>
      <c r="G3" s="4"/>
    </row>
    <row r="4" spans="1:7" x14ac:dyDescent="0.2">
      <c r="A4" s="16" t="s">
        <v>12</v>
      </c>
      <c r="B4" s="60" t="s">
        <v>63</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287603</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114.75" x14ac:dyDescent="0.2">
      <c r="A23" s="20" t="s">
        <v>15</v>
      </c>
      <c r="B23" s="21" t="s">
        <v>60</v>
      </c>
      <c r="E23" s="4"/>
      <c r="F23" s="4"/>
      <c r="G23" s="52"/>
    </row>
    <row r="24" spans="1:256" ht="76.5" x14ac:dyDescent="0.2">
      <c r="A24" s="20" t="s">
        <v>16</v>
      </c>
      <c r="B24" s="21" t="s">
        <v>61</v>
      </c>
      <c r="E24" s="4"/>
      <c r="F24" s="4"/>
      <c r="G24" s="52"/>
    </row>
    <row r="25" spans="1:256" ht="38.25" x14ac:dyDescent="0.2">
      <c r="A25" s="20" t="s">
        <v>17</v>
      </c>
      <c r="B25" s="61" t="s">
        <v>62</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2023-01-12T18:53:35Z</cp:lastPrinted>
  <dcterms:created xsi:type="dcterms:W3CDTF">2006-04-18T17:38:46Z</dcterms:created>
  <dcterms:modified xsi:type="dcterms:W3CDTF">2023-01-19T18:27:24Z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