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EstaPasta_de_trabalho"/>
  <mc:AlternateContent xmlns:mc="http://schemas.openxmlformats.org/markup-compatibility/2006">
    <mc:Choice Requires="x15">
      <x15ac:absPath xmlns:x15ac="http://schemas.microsoft.com/office/spreadsheetml/2010/11/ac" url="D:\licitacoes\2023\Pregão Eletronico\Pregão Eletrônico 013-23  - Aquisição de Materiais Personalizados - SMEC\"/>
    </mc:Choice>
  </mc:AlternateContent>
  <xr:revisionPtr revIDLastSave="0" documentId="13_ncr:1_{4B058C15-1D00-4769-8992-DCBEA3DB8CA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Preços'!$A$11:$G$23</definedName>
    <definedName name="_Hlk124412351" localSheetId="1">Dados!$B$23</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E6" i="1"/>
  <c r="G13" i="1"/>
  <c r="A4" i="1"/>
  <c r="A22" i="1"/>
  <c r="A23" i="1"/>
  <c r="A21" i="1"/>
  <c r="A20" i="1"/>
  <c r="A6" i="1"/>
  <c r="A5" i="1"/>
  <c r="A3" i="1"/>
  <c r="F19" i="1" l="1"/>
</calcChain>
</file>

<file path=xl/sharedStrings.xml><?xml version="1.0" encoding="utf-8"?>
<sst xmlns="http://schemas.openxmlformats.org/spreadsheetml/2006/main" count="61" uniqueCount="54">
  <si>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</si>
  <si>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</si>
  <si>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</si>
  <si>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</si>
  <si>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</si>
  <si>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</si>
  <si>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</si>
  <si>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</si>
  <si>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</si>
  <si>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</si>
  <si>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</si>
  <si>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</si>
  <si>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</si>
  <si>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</si>
  <si>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</si>
  <si>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</si>
  <si>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</si>
  <si>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</si>
  <si>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</si>
  <si>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</si>
  <si>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</si>
  <si>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</si>
  <si>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</si>
  <si>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</si>
  <si>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</si>
  <si>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</si>
  <si>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</si>
  <si>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</si>
  <si>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</si>
  <si>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</si>
  <si>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</si>
  <si>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</si>
  <si>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</si>
  <si>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</si>
  <si>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</si>
  <si>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</si>
  <si>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UNID</t>
  </si>
  <si>
    <t>Homologação: __/__/2023</t>
  </si>
  <si>
    <t>Previsão Publicação: __/__/2023</t>
  </si>
  <si>
    <t>A administração rejeitará, no todo ou em parte, o fornecimento executado em desacordo com os termos do Edital e seus anexos.</t>
  </si>
  <si>
    <t>Agenda tipo Ayro, capa e contra capa dura 4x4 cores, 190 folhas (380 páginas), com dados variáveis com páginas de Dados Pessoais, Calendário 2023 e Calendários 2022 e 2024 na mesma página, Hino de Sumidouro, História de Sumidouro, Folha de divisão entre os meses 4x4 cores, Página de Anotações ao final de cada mês 4x4 cores, Página de endereços. Medidas aproximadas: 15cm x 22 cm</t>
  </si>
  <si>
    <t>Passaporte: capa em triplex 350 gr 4x4 cores, laminação fosca e aplicação de hot stamping, miolo 4x4 cores AP 90 gramas com 24 páginas (dados variáveis), tamanho: Meia folha A4 (210 mm x 148,5 mm), acabamento lombada quadrada e cola hotmelt.</t>
  </si>
  <si>
    <t>Encadernação em espiral e impressão colorida de portifólios de berçário no papel A4 elaborado pela SMECELT. Cada portifólio possuirá 46 páginas. Total de páginas 4.600</t>
  </si>
  <si>
    <t>Encadernação em espiral e impressão colorida de portifólios de maternal no papel A4 elaborado pela SMECELT. Cada portifólio possuirá 46 páginas. Total de páginas 12.880</t>
  </si>
  <si>
    <t>Encadernação em espiral e impressão colorida de portifólios de pré-escolar no papel A4 elaborado pela SMECELT. Cada portifólio possuirá 50 páginas. Total de páginas 22.500</t>
  </si>
  <si>
    <t>PREGÃO ELETRÔNICO Nº 013/2023</t>
  </si>
  <si>
    <t>PROCESSO ADMINISTRATIVO N° 3464/2022 de 27/10/2022</t>
  </si>
  <si>
    <t>Sec. Educação</t>
  </si>
  <si>
    <t xml:space="preserve">Nº 1701.1236100232.051-3390.39.00-15000000 </t>
  </si>
  <si>
    <t>Os itens confeccionados deverão ser em sua totalidade, conforme solicitação da Secretaria Municipal de Educação, Cultura, Esporte, Lazer e Turismo.</t>
  </si>
  <si>
    <t>Prazo do Contrato: Entrega Imediata.</t>
  </si>
  <si>
    <t>O pagamento do objeto de que trata o PREGÃO ELETRÔNICO 013/2023, e consequente contrato serão efetuados pela Tesouraria da PREFEITURA MUNICIPAL DE SUMIDOURO no prazo de até 30 dias a contar da emissão do documento de cobrança;</t>
  </si>
  <si>
    <t>CONTRATAÇÃO DE SERVIÇOS DE CONFECÇÃO DE AGENDAS, PASSAPORTE E IMPRESSÃO E ENCADERNAÇÃO</t>
  </si>
  <si>
    <t>Abertura das Propostas: 10/02/2023,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</si>
</sst>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1" fillId="0" borderId="0" xfId="0" applyFont="1"/>
    <xf numFmtId="0" fontId="1" fillId="0" borderId="0" xfId="0" applyFont="1" applyAlignment="1">
      <alignment wrapText="1"/>
    </xf>
    <xf numFmtId="0" fontId="1"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5" fillId="0" borderId="0" xfId="0" applyFont="1" applyAlignment="1">
      <alignment horizontal="justify" vertical="center"/>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8155DDB-549D-9D62-4A28-108AB08CD27C}"/>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23" name="Picture 2" descr="brasãoGIF_300dpi">
          <a:extLst>
            <a:ext uri="{FF2B5EF4-FFF2-40B4-BE49-F238E27FC236}">
              <a16:creationId xmlns:a16="http://schemas.microsoft.com/office/drawing/2014/main" id="{9466CE21-98F7-C906-376C-2F563AEC6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24" name="Group 60">
          <a:extLst>
            <a:ext uri="{FF2B5EF4-FFF2-40B4-BE49-F238E27FC236}">
              <a16:creationId xmlns:a16="http://schemas.microsoft.com/office/drawing/2014/main" id="{B3250165-B7DA-A416-B297-214AB9B32317}"/>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379FDE05-02FF-14A8-6A1F-A26DA30A5DEA}"/>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C5423774-8999-86F3-FB25-3E1A6B78B5D0}"/>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3464/22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4"/>
  <sheetViews>
    <sheetView tabSelected="1" zoomScale="115" zoomScaleNormal="115" zoomScaleSheetLayoutView="100" workbookViewId="0">
      <selection activeCell="A13" sqref="A13"/>
    </sheetView>
  </sheetViews>
  <sheetFormatPr defaultRowHeight="12.75" x14ac:dyDescent="0.2"/>
  <cols>
    <col min="1" max="1" width="4.5703125" style="1" customWidth="1"/>
    <col min="2" max="2" width="49.85546875" style="2" customWidth="1"/>
    <col min="3" max="3" width="8.28515625" style="1" customWidth="1"/>
    <col min="4" max="4" width="8" style="1" customWidth="1"/>
    <col min="5" max="6" width="10.140625" style="12" customWidth="1"/>
    <col min="7" max="7" width="10.140625" style="11" customWidth="1"/>
    <col min="8" max="8" width="11.85546875" style="38" customWidth="1"/>
    <col min="9" max="9" width="11.5703125" style="2" customWidth="1"/>
    <col min="10" max="15" width="9.140625" style="2"/>
    <col min="16" max="16" width="10" style="2" bestFit="1" customWidth="1"/>
    <col min="17" max="16384" width="9.140625" style="2"/>
  </cols>
  <sheetData>
    <row r="1" spans="1:11" ht="58.5" customHeight="1" x14ac:dyDescent="0.2">
      <c r="H1" s="37"/>
    </row>
    <row r="2" spans="1:11" x14ac:dyDescent="0.2">
      <c r="A2" s="64" t="s">
        <v>19</v>
      </c>
      <c r="B2" s="64"/>
      <c r="C2" s="64"/>
      <c r="D2" s="64"/>
      <c r="E2" s="64"/>
      <c r="F2" s="64"/>
      <c r="G2" s="64"/>
    </row>
    <row r="3" spans="1:11" x14ac:dyDescent="0.2">
      <c r="A3" s="64" t="str">
        <f>UPPER(Dados!B1&amp;"  -  "&amp;Dados!B4)</f>
        <v>PREGÃO ELETRÔNICO Nº 013/2023  -  ABERTURA DAS PROPOSTAS: 10/02/2023, ÀS 10:00HS</v>
      </c>
      <c r="B3" s="64"/>
      <c r="C3" s="64"/>
      <c r="D3" s="64"/>
      <c r="E3" s="64"/>
      <c r="F3" s="64"/>
      <c r="G3" s="64"/>
    </row>
    <row r="4" spans="1:11" x14ac:dyDescent="0.2">
      <c r="A4" s="65" t="str">
        <f>Dados!B3</f>
        <v>CONTRATAÇÃO DE SERVIÇOS DE CONFECÇÃO DE AGENDAS, PASSAPORTE E IMPRESSÃO E ENCADERNAÇÃO</v>
      </c>
      <c r="B4" s="65"/>
      <c r="C4" s="65"/>
      <c r="D4" s="65"/>
      <c r="E4" s="65"/>
      <c r="F4" s="65"/>
      <c r="G4" s="65"/>
    </row>
    <row r="5" spans="1:11" x14ac:dyDescent="0.2">
      <c r="A5" s="64" t="str">
        <f>Dados!B2</f>
        <v>PROCESSO ADMINISTRATIVO N° 3464/2022 de 27/10/2022</v>
      </c>
      <c r="B5" s="64"/>
      <c r="C5" s="64"/>
      <c r="D5" s="64"/>
      <c r="E5" s="64"/>
      <c r="F5" s="64"/>
      <c r="G5" s="64"/>
    </row>
    <row r="6" spans="1:11" x14ac:dyDescent="0.2">
      <c r="A6" s="50" t="str">
        <f>Dados!B7</f>
        <v>MENOR PREÇO POR ITEM</v>
      </c>
      <c r="B6" s="50"/>
      <c r="C6" s="62" t="s">
        <v>29</v>
      </c>
      <c r="D6" s="62"/>
      <c r="E6" s="63">
        <f>Dados!B8</f>
        <v>122016.6</v>
      </c>
      <c r="F6" s="63"/>
      <c r="G6" s="50"/>
    </row>
    <row r="7" spans="1:11" ht="2.25" customHeight="1" x14ac:dyDescent="0.2">
      <c r="A7" s="6"/>
      <c r="B7" s="6"/>
      <c r="C7" s="6"/>
      <c r="D7" s="6"/>
      <c r="E7" s="13"/>
      <c r="F7" s="13"/>
      <c r="G7" s="10"/>
    </row>
    <row r="8" spans="1:11" s="8" customFormat="1" ht="12" customHeight="1" x14ac:dyDescent="0.2">
      <c r="A8" s="14" t="s">
        <v>0</v>
      </c>
      <c r="B8" s="67"/>
      <c r="C8" s="67"/>
      <c r="D8" s="67"/>
      <c r="E8" s="67"/>
      <c r="F8" s="67"/>
      <c r="G8" s="67"/>
      <c r="H8" s="39"/>
    </row>
    <row r="9" spans="1:11" s="8" customFormat="1" ht="12" customHeight="1" x14ac:dyDescent="0.2">
      <c r="A9" s="14" t="s">
        <v>1</v>
      </c>
      <c r="B9" s="68"/>
      <c r="C9" s="68"/>
      <c r="D9" s="68"/>
      <c r="E9" s="68"/>
      <c r="F9" s="68"/>
      <c r="G9" s="68"/>
      <c r="H9" s="39"/>
    </row>
    <row r="10" spans="1:11" s="8" customFormat="1" ht="12" customHeight="1" x14ac:dyDescent="0.2">
      <c r="A10" s="14" t="s">
        <v>2</v>
      </c>
      <c r="B10" s="60"/>
      <c r="C10" s="25" t="s">
        <v>8</v>
      </c>
      <c r="D10" s="73"/>
      <c r="E10" s="73"/>
      <c r="F10" s="73"/>
      <c r="G10" s="73"/>
      <c r="H10" s="39"/>
    </row>
    <row r="11" spans="1:11" ht="4.5" customHeight="1" x14ac:dyDescent="0.2">
      <c r="A11" s="3"/>
      <c r="B11" s="27"/>
      <c r="C11" s="27"/>
      <c r="D11" s="27"/>
      <c r="E11" s="48"/>
      <c r="F11" s="28"/>
      <c r="G11" s="29"/>
    </row>
    <row r="12" spans="1:11" s="8" customFormat="1" ht="22.5" x14ac:dyDescent="0.2">
      <c r="A12" s="31" t="s">
        <v>3</v>
      </c>
      <c r="B12" s="31" t="s">
        <v>4</v>
      </c>
      <c r="C12" s="31" t="s">
        <v>5</v>
      </c>
      <c r="D12" s="31" t="s">
        <v>6</v>
      </c>
      <c r="E12" s="44" t="s">
        <v>25</v>
      </c>
      <c r="F12" s="44" t="s">
        <v>26</v>
      </c>
      <c r="G12" s="31" t="s">
        <v>7</v>
      </c>
      <c r="H12" s="39"/>
    </row>
    <row r="13" spans="1:11" s="8" customFormat="1" ht="78.75" x14ac:dyDescent="0.2">
      <c r="A13" s="32">
        <v>1</v>
      </c>
      <c r="B13" s="30" t="s">
        <v>40</v>
      </c>
      <c r="C13" s="33" t="s">
        <v>36</v>
      </c>
      <c r="D13" s="47">
        <v>240</v>
      </c>
      <c r="E13" s="49">
        <v>85.3</v>
      </c>
      <c r="F13" s="59"/>
      <c r="G13" s="34" t="str">
        <f>IF(F13="","",IF(ISTEXT(F13),"NC",F13*D13))</f>
        <v/>
      </c>
      <c r="H13" s="39"/>
      <c r="K13" s="7"/>
    </row>
    <row r="14" spans="1:11" s="8" customFormat="1" ht="45" x14ac:dyDescent="0.2">
      <c r="A14" s="32">
        <v>2</v>
      </c>
      <c r="B14" s="30" t="s">
        <v>41</v>
      </c>
      <c r="C14" s="33" t="s">
        <v>36</v>
      </c>
      <c r="D14" s="47">
        <v>2200</v>
      </c>
      <c r="E14" s="49">
        <v>21.8</v>
      </c>
      <c r="F14" s="59"/>
      <c r="G14" s="34" t="str">
        <f t="shared" ref="G14:G17" si="0">IF(F14="","",IF(ISTEXT(F14),"NC",F14*D14))</f>
        <v/>
      </c>
      <c r="H14" s="39"/>
      <c r="K14" s="7"/>
    </row>
    <row r="15" spans="1:11" s="8" customFormat="1" ht="33.75" x14ac:dyDescent="0.2">
      <c r="A15" s="32">
        <v>3</v>
      </c>
      <c r="B15" s="30" t="s">
        <v>42</v>
      </c>
      <c r="C15" s="33" t="s">
        <v>36</v>
      </c>
      <c r="D15" s="47">
        <v>100</v>
      </c>
      <c r="E15" s="49">
        <v>61.67</v>
      </c>
      <c r="F15" s="59"/>
      <c r="G15" s="34" t="str">
        <f t="shared" si="0"/>
        <v/>
      </c>
      <c r="H15" s="39"/>
      <c r="K15" s="7"/>
    </row>
    <row r="16" spans="1:11" s="8" customFormat="1" ht="33.75" x14ac:dyDescent="0.2">
      <c r="A16" s="32">
        <v>4</v>
      </c>
      <c r="B16" s="30" t="s">
        <v>43</v>
      </c>
      <c r="C16" s="33" t="s">
        <v>36</v>
      </c>
      <c r="D16" s="47">
        <v>280</v>
      </c>
      <c r="E16" s="49">
        <v>61.67</v>
      </c>
      <c r="F16" s="59"/>
      <c r="G16" s="34" t="str">
        <f t="shared" si="0"/>
        <v/>
      </c>
      <c r="H16" s="39"/>
      <c r="K16" s="7"/>
    </row>
    <row r="17" spans="1:11" s="8" customFormat="1" ht="33.75" x14ac:dyDescent="0.2">
      <c r="A17" s="32">
        <v>5</v>
      </c>
      <c r="B17" s="30" t="s">
        <v>44</v>
      </c>
      <c r="C17" s="33" t="s">
        <v>36</v>
      </c>
      <c r="D17" s="47">
        <v>450</v>
      </c>
      <c r="E17" s="49">
        <v>67</v>
      </c>
      <c r="F17" s="59"/>
      <c r="G17" s="34" t="str">
        <f t="shared" si="0"/>
        <v/>
      </c>
      <c r="H17" s="39"/>
      <c r="K17" s="7"/>
    </row>
    <row r="18" spans="1:11" s="26" customFormat="1" ht="9" x14ac:dyDescent="0.2">
      <c r="A18" s="35"/>
      <c r="E18" s="45"/>
      <c r="F18" s="69" t="s">
        <v>27</v>
      </c>
      <c r="G18" s="70"/>
      <c r="H18" s="40"/>
    </row>
    <row r="19" spans="1:11" ht="14.25" customHeight="1" x14ac:dyDescent="0.2">
      <c r="F19" s="71" t="str">
        <f>IF(SUM(G13:G17)=0,"",SUM(G13:G17))</f>
        <v/>
      </c>
      <c r="G19" s="72"/>
      <c r="H19" s="41"/>
    </row>
    <row r="20" spans="1:11" s="36" customFormat="1" ht="9" x14ac:dyDescent="0.2">
      <c r="A20" s="66" t="str">
        <f>" - "&amp;Dados!B23</f>
        <v xml:space="preserve"> - Os itens confeccionados deverão ser em sua totalidade, conforme solicitação da Secretaria Municipal de Educação, Cultura, Esporte, Lazer e Turismo.</v>
      </c>
      <c r="B20" s="66"/>
      <c r="C20" s="66"/>
      <c r="D20" s="66"/>
      <c r="E20" s="66"/>
      <c r="F20" s="66"/>
      <c r="G20" s="66"/>
      <c r="H20" s="42"/>
    </row>
    <row r="21" spans="1:11" s="36" customFormat="1" ht="9" x14ac:dyDescent="0.2">
      <c r="A21" s="66" t="str">
        <f>" - "&amp;Dados!B24</f>
        <v xml:space="preserve"> - A administração rejeitará, no todo ou em parte, o fornecimento executado em desacordo com os termos do Edital e seus anexos.</v>
      </c>
      <c r="B21" s="66"/>
      <c r="C21" s="66"/>
      <c r="D21" s="66"/>
      <c r="E21" s="66"/>
      <c r="F21" s="66"/>
      <c r="G21" s="66"/>
      <c r="H21" s="42"/>
    </row>
    <row r="22" spans="1:11" s="36" customFormat="1" ht="21" customHeight="1" x14ac:dyDescent="0.2">
      <c r="A22" s="66" t="str">
        <f>" - "&amp;Dados!B25</f>
        <v xml:space="preserve"> - O pagamento do objeto de que trata o PREGÃO ELETRÔNICO 013/2023, e consequente contrato serão efetuados pela Tesouraria da PREFEITURA MUNICIPAL DE SUMIDOURO no prazo de até 30 dias a contar da emissão do documento de cobrança;</v>
      </c>
      <c r="B22" s="66"/>
      <c r="C22" s="66"/>
      <c r="D22" s="66"/>
      <c r="E22" s="66"/>
      <c r="F22" s="66"/>
      <c r="G22" s="66"/>
      <c r="H22" s="42"/>
    </row>
    <row r="23" spans="1:11" s="26" customFormat="1" ht="9" x14ac:dyDescent="0.2">
      <c r="A23" s="66" t="str">
        <f>" - "&amp;Dados!B26</f>
        <v xml:space="preserve"> - Proposta válida por 60 (sessenta) dias</v>
      </c>
      <c r="B23" s="66"/>
      <c r="C23" s="66"/>
      <c r="D23" s="66"/>
      <c r="E23" s="66"/>
      <c r="F23" s="66"/>
      <c r="G23" s="66"/>
      <c r="H23" s="40"/>
    </row>
    <row r="24" spans="1:11" x14ac:dyDescent="0.2">
      <c r="H24" s="43"/>
    </row>
    <row r="25" spans="1:11" x14ac:dyDescent="0.2">
      <c r="H25" s="43"/>
    </row>
    <row r="26" spans="1:11" x14ac:dyDescent="0.2">
      <c r="H26" s="43"/>
    </row>
    <row r="27" spans="1:11" x14ac:dyDescent="0.2">
      <c r="H27" s="43"/>
    </row>
    <row r="28" spans="1:11" x14ac:dyDescent="0.2">
      <c r="H28" s="43"/>
    </row>
    <row r="29" spans="1:11" x14ac:dyDescent="0.2">
      <c r="H29" s="43"/>
    </row>
    <row r="30" spans="1:11" ht="12.75" customHeight="1" x14ac:dyDescent="0.2">
      <c r="B30" s="1"/>
      <c r="G30" s="1"/>
    </row>
    <row r="31" spans="1:11" x14ac:dyDescent="0.2">
      <c r="B31" s="1"/>
      <c r="G31" s="1"/>
    </row>
    <row r="32" spans="1:11" x14ac:dyDescent="0.2">
      <c r="B32" s="1"/>
      <c r="G32" s="1"/>
    </row>
    <row r="33" spans="2:7" x14ac:dyDescent="0.2">
      <c r="B33" s="1"/>
      <c r="G33" s="1"/>
    </row>
    <row r="34" spans="2:7" x14ac:dyDescent="0.2">
      <c r="B34" s="1"/>
      <c r="G34" s="1"/>
    </row>
  </sheetData>
  <sheetProtection algorithmName="SHA-512" hashValue="Kij8fWH49IWcgmy9FWKMGByZKCTVISdzyGYes4h47TDDjOrF+SYZv+o/tPSl0rlAsXNbZVKqPpN4mQL0nsVxmQ==" saltValue="p3Pn1PBti14f++IZfBDzCw==" spinCount="100000" sheet="1" objects="1" scenarios="1"/>
  <autoFilter ref="A11:G23" xr:uid="{00000000-0009-0000-0000-000000000000}"/>
  <mergeCells count="15">
    <mergeCell ref="A20:G20"/>
    <mergeCell ref="A21:G21"/>
    <mergeCell ref="A22:G22"/>
    <mergeCell ref="B8:G8"/>
    <mergeCell ref="A23:G23"/>
    <mergeCell ref="B9:G9"/>
    <mergeCell ref="F18:G18"/>
    <mergeCell ref="F19:G19"/>
    <mergeCell ref="D10:G10"/>
    <mergeCell ref="C6:D6"/>
    <mergeCell ref="E6:F6"/>
    <mergeCell ref="A2:G2"/>
    <mergeCell ref="A3:G3"/>
    <mergeCell ref="A4:G4"/>
    <mergeCell ref="A5:G5"/>
  </mergeCells>
  <phoneticPr fontId="0" type="noConversion"/>
  <conditionalFormatting sqref="F18">
    <cfRule type="expression" dxfId="11" priority="1" stopIfTrue="1">
      <formula>IF($J18="Empate",IF(H18=1,TRUE(),FALSE()),FALSE())</formula>
    </cfRule>
    <cfRule type="expression" dxfId="10" priority="2" stopIfTrue="1">
      <formula>IF(H18="&gt;",FALSE(),IF(H18&gt;0,TRUE(),FALSE()))</formula>
    </cfRule>
    <cfRule type="expression" dxfId="9" priority="3" stopIfTrue="1">
      <formula>IF(H18="&gt;",TRUE(),FALSE())</formula>
    </cfRule>
  </conditionalFormatting>
  <conditionalFormatting sqref="F19">
    <cfRule type="expression" dxfId="8" priority="4" stopIfTrue="1">
      <formula>IF($J18="OK",IF(H18=1,TRUE(),FALSE()),FALSE())</formula>
    </cfRule>
    <cfRule type="expression" dxfId="7" priority="5" stopIfTrue="1">
      <formula>IF($J18="Empate",IF(H18=1,TRUE(),FALSE()),FALSE())</formula>
    </cfRule>
    <cfRule type="expression" dxfId="6" priority="6" stopIfTrue="1">
      <formula>IF($J18="Empate",IF(H18=2,TRUE(),FALSE()),FALSE())</formula>
    </cfRule>
  </conditionalFormatting>
  <conditionalFormatting sqref="F13:F17">
    <cfRule type="cellIs" dxfId="5" priority="11" stopIfTrue="1" operator="equal">
      <formula>""</formula>
    </cfRule>
  </conditionalFormatting>
  <conditionalFormatting sqref="D13:D1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27"/>
  <sheetViews>
    <sheetView workbookViewId="0">
      <selection activeCell="B4" sqref="B4"/>
    </sheetView>
  </sheetViews>
  <sheetFormatPr defaultRowHeight="12.75" x14ac:dyDescent="0.2"/>
  <cols>
    <col min="1" max="1" width="15" customWidth="1"/>
    <col min="2" max="2" width="51.85546875" customWidth="1"/>
    <col min="3" max="3" width="43.7109375" customWidth="1"/>
    <col min="4" max="7" width="41.140625" customWidth="1"/>
    <col min="8" max="8" width="14" customWidth="1"/>
    <col min="9" max="9" width="19.28515625" customWidth="1"/>
    <col min="10" max="13" width="14.5703125" customWidth="1"/>
    <col min="14" max="15" width="9.28515625" customWidth="1"/>
  </cols>
  <sheetData>
    <row r="1" spans="1:7" x14ac:dyDescent="0.2">
      <c r="A1" s="15" t="s">
        <v>9</v>
      </c>
      <c r="B1" s="56" t="s">
        <v>45</v>
      </c>
      <c r="E1" s="4"/>
      <c r="F1" s="4"/>
      <c r="G1" s="4"/>
    </row>
    <row r="2" spans="1:7" x14ac:dyDescent="0.2">
      <c r="A2" s="15" t="s">
        <v>10</v>
      </c>
      <c r="B2" s="56" t="s">
        <v>46</v>
      </c>
      <c r="E2" s="4"/>
      <c r="F2" s="4"/>
      <c r="G2" s="4"/>
    </row>
    <row r="3" spans="1:7" x14ac:dyDescent="0.2">
      <c r="A3" s="15" t="s">
        <v>11</v>
      </c>
      <c r="B3" s="56" t="s">
        <v>52</v>
      </c>
      <c r="C3" s="5"/>
      <c r="E3" s="52"/>
      <c r="F3" s="4"/>
      <c r="G3" s="4"/>
    </row>
    <row r="4" spans="1:7" x14ac:dyDescent="0.2">
      <c r="A4" s="15" t="s">
        <v>12</v>
      </c>
      <c r="B4" s="56" t="s">
        <v>53</v>
      </c>
      <c r="C4" s="5"/>
      <c r="E4" s="52"/>
      <c r="F4" s="4"/>
      <c r="G4" s="4"/>
    </row>
    <row r="5" spans="1:7" x14ac:dyDescent="0.2">
      <c r="A5" s="15" t="s">
        <v>13</v>
      </c>
      <c r="B5" s="56" t="s">
        <v>37</v>
      </c>
      <c r="C5" s="5"/>
      <c r="E5" s="52"/>
      <c r="F5" s="4"/>
      <c r="G5" s="4"/>
    </row>
    <row r="6" spans="1:7" x14ac:dyDescent="0.2">
      <c r="A6" s="15" t="s">
        <v>31</v>
      </c>
      <c r="B6" s="57" t="s">
        <v>38</v>
      </c>
      <c r="C6" s="5"/>
      <c r="E6" s="52"/>
      <c r="F6" s="4"/>
      <c r="G6" s="4"/>
    </row>
    <row r="7" spans="1:7" x14ac:dyDescent="0.2">
      <c r="A7" s="15" t="s">
        <v>14</v>
      </c>
      <c r="B7" s="5" t="s">
        <v>30</v>
      </c>
      <c r="C7" s="5"/>
      <c r="E7" s="52"/>
      <c r="F7" s="4"/>
      <c r="G7" s="4"/>
    </row>
    <row r="8" spans="1:7" x14ac:dyDescent="0.2">
      <c r="A8" s="24" t="s">
        <v>23</v>
      </c>
      <c r="B8" s="46">
        <v>122016.6</v>
      </c>
      <c r="C8" s="5"/>
      <c r="E8" s="52"/>
      <c r="F8" s="4"/>
      <c r="G8" s="4"/>
    </row>
    <row r="9" spans="1:7" x14ac:dyDescent="0.2">
      <c r="A9" s="16" t="s">
        <v>0</v>
      </c>
      <c r="E9" s="4"/>
      <c r="F9" s="4"/>
      <c r="G9" s="4"/>
    </row>
    <row r="10" spans="1:7" x14ac:dyDescent="0.2">
      <c r="A10" s="17" t="s">
        <v>2</v>
      </c>
      <c r="E10" s="4"/>
      <c r="F10" s="4"/>
      <c r="G10" s="4"/>
    </row>
    <row r="11" spans="1:7" x14ac:dyDescent="0.2">
      <c r="A11" s="18" t="s">
        <v>8</v>
      </c>
      <c r="E11" s="4"/>
      <c r="F11" s="4"/>
      <c r="G11" s="4"/>
    </row>
    <row r="12" spans="1:7" x14ac:dyDescent="0.2">
      <c r="A12" s="17" t="s">
        <v>20</v>
      </c>
      <c r="E12" s="4"/>
      <c r="F12" s="4"/>
      <c r="G12" s="4"/>
    </row>
    <row r="13" spans="1:7" x14ac:dyDescent="0.2">
      <c r="A13" s="17" t="s">
        <v>24</v>
      </c>
      <c r="E13" s="4"/>
      <c r="F13" s="4"/>
      <c r="G13" s="4"/>
    </row>
    <row r="14" spans="1:7" x14ac:dyDescent="0.2">
      <c r="A14" s="54" t="s">
        <v>33</v>
      </c>
      <c r="E14" s="4"/>
      <c r="F14" s="4"/>
      <c r="G14" s="4"/>
    </row>
    <row r="15" spans="1:7" x14ac:dyDescent="0.2">
      <c r="A15" s="54" t="s">
        <v>34</v>
      </c>
      <c r="E15" s="4"/>
      <c r="F15" s="4"/>
      <c r="G15" s="4"/>
    </row>
    <row r="16" spans="1:7" x14ac:dyDescent="0.2">
      <c r="A16" s="54" t="s">
        <v>35</v>
      </c>
      <c r="B16" s="23"/>
      <c r="E16" s="23"/>
      <c r="F16" s="4"/>
      <c r="G16" s="4"/>
    </row>
    <row r="17" spans="1:256" s="22" customFormat="1" x14ac:dyDescent="0.2">
      <c r="A17" s="21" t="s">
        <v>21</v>
      </c>
      <c r="B17" s="23" t="s">
        <v>47</v>
      </c>
      <c r="C17" s="53"/>
      <c r="D17" s="53"/>
      <c r="E17" s="53"/>
      <c r="F17" s="55"/>
      <c r="G17" s="53"/>
      <c r="H17" s="23"/>
      <c r="I17" s="23"/>
      <c r="J17" s="23"/>
      <c r="K17" s="23"/>
      <c r="L17" s="23"/>
      <c r="M17" s="23"/>
    </row>
    <row r="18" spans="1:256" s="22" customFormat="1" x14ac:dyDescent="0.2">
      <c r="A18" s="21" t="s">
        <v>22</v>
      </c>
      <c r="B18" s="55" t="s">
        <v>48</v>
      </c>
      <c r="C18" s="55"/>
      <c r="D18" s="55"/>
      <c r="E18" s="55"/>
      <c r="F18" s="55"/>
      <c r="G18" s="55"/>
      <c r="H18" s="23"/>
      <c r="I18" s="23"/>
      <c r="J18" s="23"/>
      <c r="K18" s="23"/>
      <c r="L18" s="23"/>
      <c r="M18" s="23"/>
      <c r="IV18" s="23"/>
    </row>
    <row r="19" spans="1:256" x14ac:dyDescent="0.2">
      <c r="B19" s="23"/>
      <c r="E19" s="4"/>
      <c r="F19" s="23"/>
      <c r="G19" s="23"/>
    </row>
    <row r="20" spans="1:256" x14ac:dyDescent="0.2">
      <c r="B20" s="23"/>
      <c r="E20" s="51"/>
      <c r="F20" s="23"/>
      <c r="G20" s="23"/>
    </row>
    <row r="21" spans="1:256" x14ac:dyDescent="0.2">
      <c r="E21" s="51"/>
      <c r="F21" s="51"/>
      <c r="G21" s="51"/>
    </row>
    <row r="22" spans="1:256" x14ac:dyDescent="0.2">
      <c r="E22" s="51"/>
      <c r="F22" s="51"/>
      <c r="G22" s="51"/>
    </row>
    <row r="23" spans="1:256" ht="38.25" x14ac:dyDescent="0.2">
      <c r="A23" s="19" t="s">
        <v>15</v>
      </c>
      <c r="B23" s="20" t="s">
        <v>49</v>
      </c>
      <c r="D23" s="61"/>
      <c r="E23" s="4"/>
      <c r="F23" s="4"/>
      <c r="G23" s="51"/>
    </row>
    <row r="24" spans="1:256" ht="38.25" x14ac:dyDescent="0.2">
      <c r="A24" s="19" t="s">
        <v>16</v>
      </c>
      <c r="B24" s="20" t="s">
        <v>39</v>
      </c>
      <c r="D24" s="61"/>
      <c r="E24" s="4"/>
      <c r="F24" s="4"/>
      <c r="G24" s="51"/>
    </row>
    <row r="25" spans="1:256" ht="63.75" x14ac:dyDescent="0.2">
      <c r="A25" s="19" t="s">
        <v>17</v>
      </c>
      <c r="B25" s="57" t="s">
        <v>51</v>
      </c>
      <c r="C25" s="9"/>
      <c r="E25" s="4"/>
      <c r="F25" s="4"/>
      <c r="G25" s="51"/>
    </row>
    <row r="26" spans="1:256" ht="25.5" x14ac:dyDescent="0.2">
      <c r="A26" s="19" t="s">
        <v>18</v>
      </c>
      <c r="B26" s="20" t="s">
        <v>28</v>
      </c>
      <c r="E26" s="4"/>
      <c r="F26" s="4"/>
      <c r="G26" s="51"/>
    </row>
    <row r="27" spans="1:256" x14ac:dyDescent="0.2">
      <c r="A27" s="19" t="s">
        <v>32</v>
      </c>
      <c r="B27" s="58" t="s">
        <v>50</v>
      </c>
      <c r="G27" s="51"/>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Quadro de Preços</vt:lpstr>
      <vt:lpstr>Dados</vt:lpstr>
      <vt:lpstr>Dados!_Hlk124412351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2023-01-16T13:38:49Z</cp:lastPrinted>
  <dcterms:created xsi:type="dcterms:W3CDTF">2006-04-18T17:38:46Z</dcterms:created>
  <dcterms:modified xsi:type="dcterms:W3CDTF">2023-01-20T12:56:41Z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