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EstaPasta_de_trabalho"/>
  <mc:AlternateContent xmlns:mc="http://schemas.openxmlformats.org/markup-compatibility/2006">
    <mc:Choice Requires="x15">
      <x15ac:absPath xmlns:x15ac="http://schemas.microsoft.com/office/spreadsheetml/2010/11/ac" url="D:\licitacoes\2022\Pregão Eletrônico\Pregão Eletrônico 046-22 - Aquisição de Equipamentos eletrônicos, eletrodomesticos e materiais - SMDS\"/>
    </mc:Choice>
  </mc:AlternateContent>
  <xr:revisionPtr revIDLastSave="0" documentId="13_ncr:1_{9F375616-DF7F-476E-AD12-890E846ED757}"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Preços'!$A$11:$G$96</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13" i="1" l="1"/>
  <c r="A90" i="1" l="1"/>
  <c r="A91" i="1"/>
  <c r="A92" i="1"/>
  <c r="A93" i="1"/>
  <c r="A94" i="1"/>
  <c r="A95" i="1"/>
  <c r="A96" i="1"/>
  <c r="A89" i="1"/>
  <c r="E6" i="1"/>
  <c r="A4" i="1"/>
  <c r="A87" i="1"/>
  <c r="A88" i="1"/>
  <c r="A86" i="1"/>
  <c r="A85" i="1"/>
  <c r="A6" i="1"/>
  <c r="A5" i="1"/>
  <c r="A3" i="1"/>
  <c r="F84" i="1" l="1"/>
</calcChain>
</file>

<file path=xl/sharedStrings.xml><?xml version="1.0" encoding="utf-8"?>
<sst xmlns="http://schemas.openxmlformats.org/spreadsheetml/2006/main" count="201" uniqueCount="130">
  <si>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</si>
  <si>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</si>
  <si>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</si>
  <si>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</si>
  <si>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</si>
  <si>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</si>
  <si>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</si>
  <si>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</si>
  <si>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</si>
  <si>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</si>
  <si>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</si>
  <si>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</si>
  <si>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</si>
  <si>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</si>
  <si>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</si>
  <si>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</si>
  <si>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</si>
  <si>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</si>
  <si>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</si>
  <si>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</si>
  <si>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</si>
  <si>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</si>
  <si>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</si>
  <si>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</si>
  <si>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</si>
  <si>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</si>
  <si>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</si>
  <si>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</si>
  <si>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</si>
  <si>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</si>
  <si>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</si>
  <si>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</si>
  <si>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</si>
  <si>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</si>
  <si>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</si>
  <si>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</si>
  <si>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</si>
  <si>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</si>
  <si>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</si>
  <si>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</si>
  <si>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</si>
  <si>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</si>
  <si>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</si>
  <si>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</si>
  <si>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</si>
  <si>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</si>
  <si>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UNID</t>
  </si>
  <si>
    <t>Aparelho de ar condicionado Split 12000 BTUs 110v</t>
  </si>
  <si>
    <t>Aparelho de ar condicionado Split 9.000 BTUs, Frio, Inverter</t>
  </si>
  <si>
    <t>Ar Condicionado Split Dual Inverter Voice 12.000 BTU/h Frio Monofásico</t>
  </si>
  <si>
    <t>Armário Alto De Escritório Com 2 Portas em Mdp Dimensões: Altura:160cm; Largura:80cm; Profundidade: 42 cm</t>
  </si>
  <si>
    <t>Armário escritório de aço, 3 prateleiras, 2 portas de abrir Altura 170 cm; Largura 75 cm; Profundidade 32 cm</t>
  </si>
  <si>
    <t>Arquivo de Aço 4 Gavetas Cinza</t>
  </si>
  <si>
    <t>Aspirador de Pó e Água 1600W 110v</t>
  </si>
  <si>
    <t>Batedeira 400W-4 Velocidades, 110v</t>
  </si>
  <si>
    <t>Bebedouro de água de coluna Bivolt para garrafão de 10 ou 20L, Vazão Nominal: 40L/h, Gabinete de aço pintado nas laterais e frente, com tampa e base de plástico (ABS injetado), certificicado pelo INMETRO</t>
  </si>
  <si>
    <t>Botijão de gás (vasilhame) com válvula e mecanismo de segurança</t>
  </si>
  <si>
    <t>Brinquedo-Cama Elástica 3,05m -  Completa e Colorida</t>
  </si>
  <si>
    <t>Brinquedoteca composta por no mínimo 22 Itens- Brinquedo sem acessibilidade</t>
  </si>
  <si>
    <t>Cadeira de Escritório Secretária Giratória Couro Preta</t>
  </si>
  <si>
    <t>Cadeira giratória com regularem de altura a gás</t>
  </si>
  <si>
    <t>Cadeira Longarina PLÁSTICA 03 Lugares</t>
  </si>
  <si>
    <t>Cadeira Secretária Pé Palito Preto</t>
  </si>
  <si>
    <t>Cafeteira Elétrica 20 xícaras 110v</t>
  </si>
  <si>
    <t>Caixa Acústica com Bluetooth, Rádio FM, Entrada Microfone e USB - 1800W</t>
  </si>
  <si>
    <t>Cama Elástica Pula Pula 3,05 m colorida</t>
  </si>
  <si>
    <t>Carro Funcional de Limpeza kit completo</t>
  </si>
  <si>
    <t>Coifa de parede com no mínimo 70 cm de largura</t>
  </si>
  <si>
    <t>Coleção de livros infantis de história com no mínimo 40 livros</t>
  </si>
  <si>
    <t>Computador, Placa-Mãe com LAN Gigabit, Processador 8 núcleos e 16 threads Frequência turbo max 4.5 GHZ, Cache 16mb,  Memória RAM 16GB DDR4, Disco SSD mínimo de 256GB, monitor Led mínimo de 20’’, teclado, mouse e caixas de som</t>
  </si>
  <si>
    <t>Cozinha Compacta com 12 Portas, 1 Gaveta. Dimensões: Altura 175 cm; Largura 180 cm; Profundidade 38 cm</t>
  </si>
  <si>
    <t>Escada Alumínio Doméstica 5 Degraus</t>
  </si>
  <si>
    <t>Escada em Alumínio com 6 Degraus, Dobrável e com Fita de Segurança</t>
  </si>
  <si>
    <t>Fogão de Piso 4 Bocas Essencial Mesa de Vidro</t>
  </si>
  <si>
    <t>Freezer Horizontal 2 Portas Branco - 534L</t>
  </si>
  <si>
    <t>Gaveteiro 4 Gavetas Com Rodízios e Chave</t>
  </si>
  <si>
    <t>Gaveteiro arquivo 4 gavetas para pastas suspensas Altura 137 cm; Largura 45.5 cm; Profundidade 43 cm</t>
  </si>
  <si>
    <t>Geladeira Refrigerador duplex frost free 400 Litros 110V</t>
  </si>
  <si>
    <t>HD Externo Portátil 1TB  USB 3.0</t>
  </si>
  <si>
    <t>Impressora Multifuncional Laser colorida Bivolt</t>
  </si>
  <si>
    <t>Impressora Multifuncional Tanque de Tinta Colorida, Wi-Fi Direct, USB, Bivolt</t>
  </si>
  <si>
    <t>Kit de Jogos completos Com Pebolim, Sinuca e Ping-Pong, sendo mesas separadas (01 Mesa de pebolim produzido em madeira maciçacom Varões Embutidos, Bonecos em polipropileno com 01 bolinha, 01 Mesa de Sinuca produzida em madeira com Tampo em MDF com 20mm de espessura Revestido com tecido poliéster na cor verde com 15 bolas numeradas (50mm), 01 branca e 2 tacos de 1,35 m e 01 Mesa de Ping-pong desmontável com Tampo em MDP com 15mm de espessura Acabamento em massa e primer azul com linhas demarcatórias brancas, Pés de madeira maciça dobráveis com kit completo com 2 raquetes, suporte, rede e bolinhas)</t>
  </si>
  <si>
    <t>Kits</t>
  </si>
  <si>
    <t>Liquidificador Turbo Preto/Inox 1200W com 12 Velocidades, 110v</t>
  </si>
  <si>
    <t>Máquina de Costura elétrica c/ Capa Protetora, Controlador de Velocidade e Acessórios da Máquina</t>
  </si>
  <si>
    <t>Máquina de Costura Industrial Overlock com mesa</t>
  </si>
  <si>
    <t>Mesa com 8 Cadeiras de Madeira Maciça 250x100</t>
  </si>
  <si>
    <t>Mesa escritório 3 gavetas, Altura 75 cm, Largura 136,5 cm, Profundidade 45 cm</t>
  </si>
  <si>
    <t>Mesa Madeira Maciça de 6 Lugares com cadeiras; Dimensão: 180cm X 100cm</t>
  </si>
  <si>
    <t>Mesa Para Escritório Reta Com 2 Gavetas 1,20 X 60 Pés Em Aço Preto/Cinza</t>
  </si>
  <si>
    <t>Microfone s/ Fio VHF Duplo Mao/Mao, Kit com 01 base e 02 microfones</t>
  </si>
  <si>
    <t>Micro-Ondas 31 Litros - 110v</t>
  </si>
  <si>
    <t>Nobreak 600va-120v-4 tomadas</t>
  </si>
  <si>
    <t>Notebook Processador 2 núcleos e 4 threads Frequência turbo max 4.1 GHZ, Cache 6mb, Frequência de TDP (Baixo: 1.70 ghz, alto: 3.0ghz), Memória RAM 8GB DDR4, Disco SSD mínimo de 256GB, Tela Full HD 15.6”</t>
  </si>
  <si>
    <t>Notebook Processador 8 núcleos e 16 threads Frequência turbo max 4.5 GHZ, Cache 16mb, Tela 15,6, memória RAM 8GB DDR4, Disco SSD 256GB</t>
  </si>
  <si>
    <t>Pipoqueira elétrica 110v</t>
  </si>
  <si>
    <t>Playground 13 Brinquedos fabricado em madeira de lei, com parafusos e correntes galvanizados</t>
  </si>
  <si>
    <t>Projetor Multimidia XGA, 3400 Lumens, HDMI, Branco, Bivolt</t>
  </si>
  <si>
    <t>Purificador / Refrigerador de água elétrico, 3 temperaturas (gelada, fria e natural), bivolt, touch</t>
  </si>
  <si>
    <t>Purificador de Água Bivolt - Branco</t>
  </si>
  <si>
    <t>Sanduicheira Função Grill e Sandwich - 750W, 127v</t>
  </si>
  <si>
    <t>Secador de Cabelos 1900w 110v</t>
  </si>
  <si>
    <t xml:space="preserve">Smart TV LED 43´ Full HD, 3 HDMI, 1 USB, Wi-Fi </t>
  </si>
  <si>
    <t>Smartphone (telefone) 128 GB, memória RAM 4GB, tela 6,4”, Octacore, bateria 5000mAh</t>
  </si>
  <si>
    <t>Suporte Articulado de Parede LCD/Plasma/LED/3D de 15´ ate 43´</t>
  </si>
  <si>
    <t>Tabela Cesta De Basquete Tamanho 36 cm diâmetro</t>
  </si>
  <si>
    <t>Tanquinho de lavar roupas capacidade 10 kg 127v</t>
  </si>
  <si>
    <t>Telefone s/fio com identificador de chamadas</t>
  </si>
  <si>
    <t>Tenda Gazebo 3m x 3m</t>
  </si>
  <si>
    <t>Umidificador 4.8L, Bivolt</t>
  </si>
  <si>
    <t>Ventilador de Coluna Turbo, cor preta, 50cm, 8 pás, 150W</t>
  </si>
  <si>
    <t>Ducha Turbo Multitemperaturas (04 temperaturas), pressão de 7 a 40 kPA, 104 jatos de água, 127V 5500W (Referência: Lorenzetti Advanced Turbo)</t>
  </si>
  <si>
    <t>Globo Terrestre político no mínimo 30 cm</t>
  </si>
  <si>
    <t>Kit 10 Tatames 30mm em EVA 1metro quadrado cada</t>
  </si>
  <si>
    <t>Kit Cavalete Flipcharter com Quadro Branco Compacto + Pincéis Quadro Branco + Apagador</t>
  </si>
  <si>
    <t>Kit Trave De Futebol Juvenil Desmontável + Rede Para Trave -  Prof 1,00 m. Larg 1,90 m. Alt 1,30 m</t>
  </si>
  <si>
    <t>Quadro aviso 60x40 cortiça moldura alumínio</t>
  </si>
  <si>
    <t>Tatame Esquadrejado com encaixe 2m x 1m x 10mm</t>
  </si>
  <si>
    <t>PREGÃO ELETRÔNICO Nº 046/2022</t>
  </si>
  <si>
    <t>AQUISIÇÃO DE EQUIPAMENTOS ELETRÔNICOS ELETRODOMÉSTICOS E MATERIAIS</t>
  </si>
  <si>
    <t>PROCESSO ADMINISTRATIVO N° 1139/2022 de 18/04/2022</t>
  </si>
  <si>
    <t>Sec. Desenv. Social - Consumo</t>
  </si>
  <si>
    <t>Sec. Desenv. Social - Permanente</t>
  </si>
  <si>
    <t>N.º 1901.0824400331.040-4490.52.00-43</t>
  </si>
  <si>
    <t>N.º 1901.0824400332.272-3390.30.00-13</t>
  </si>
  <si>
    <t>O pagamento do objeto de que trata o PREGÃO ELETRÔNICO 046/2022, será efetuado pela Tesouraria da Secretaria Municipal de Desenvolvimento Social de Sumidouro.</t>
  </si>
  <si>
    <t>Prazo do Contrato: A contar de sua assinatura com vigência até 31/12/2022.</t>
  </si>
  <si>
    <t>A entrega deverá ser na Sede da SMDS, Endereço Rodovia RJ 148 34 und 02-depósito- Asa Sul- Sumidouro-RJ  , no horário das 09:00 às 16:00 horas, nos dias úteis, de segunda a sexta-feira. Sendo o frete, carga e descarga por conta do fornecedor até o local indicado.</t>
  </si>
  <si>
    <t>Os materiais e equipamentos deverão ser entregues conforme as quantidades totais adjudicadas a cada licitante, de acordo com o Edital, em até 30 (trinta) dias após o recebimento da Nota de Empenho, sob pena de sujeitar-se as sanções legalmente previstas.</t>
  </si>
  <si>
    <t>Abertura das Propostas: 11/08/2022,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</si>
</sst>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3">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9" fontId="8" fillId="0" borderId="2" xfId="0" applyNumberFormat="1" applyFont="1" applyBorder="1" applyAlignment="1">
      <alignment horizontal="center" vertical="center"/>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1" fillId="0" borderId="0" xfId="0" applyFont="1" applyFill="1"/>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308973</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4956313"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1139/22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96"/>
  <sheetViews>
    <sheetView tabSelected="1" zoomScale="115" zoomScaleNormal="115" zoomScaleSheetLayoutView="100" workbookViewId="0"/>
  </sheetViews>
  <sheetFormatPr defaultRowHeight="12.75" x14ac:dyDescent="0.2"/>
  <cols>
    <col min="1" max="1" width="4.5703125" style="1" customWidth="1"/>
    <col min="2" max="2" width="49.85546875" style="2" customWidth="1"/>
    <col min="3" max="3" width="9.7109375" style="1" customWidth="1"/>
    <col min="4" max="4" width="8" style="27" customWidth="1"/>
    <col min="5" max="6" width="10.140625" style="14" customWidth="1"/>
    <col min="7" max="7" width="10.140625" style="12" customWidth="1"/>
    <col min="8" max="8" width="11.85546875" style="48" customWidth="1"/>
    <col min="9" max="9" width="11.5703125" style="2" customWidth="1"/>
    <col min="10" max="11" width="9.140625" style="2"/>
    <col min="12" max="12" width="9.140625" style="43"/>
    <col min="13" max="15" width="9.140625" style="2"/>
    <col min="16" max="16" width="10" style="2" bestFit="1" customWidth="1"/>
    <col min="17" max="16384" width="9.140625" style="2"/>
  </cols>
  <sheetData>
    <row r="1" spans="1:13" ht="58.5" customHeight="1" x14ac:dyDescent="0.2">
      <c r="H1" s="47"/>
    </row>
    <row r="2" spans="1:13" x14ac:dyDescent="0.2">
      <c r="A2" s="74" t="s">
        <v>19</v>
      </c>
      <c r="B2" s="74"/>
      <c r="C2" s="74"/>
      <c r="D2" s="74"/>
      <c r="E2" s="74"/>
      <c r="F2" s="74"/>
      <c r="G2" s="74"/>
    </row>
    <row r="3" spans="1:13" x14ac:dyDescent="0.2">
      <c r="A3" s="74" t="str">
        <f>UPPER(Dados!B1&amp;"  -  "&amp;Dados!B4)</f>
        <v>PREGÃO ELETRÔNICO Nº 046/2022  -  ABERTURA DAS PROPOSTAS: 11/08/2022, ÀS 10:00HS</v>
      </c>
      <c r="B3" s="74"/>
      <c r="C3" s="74"/>
      <c r="D3" s="74"/>
      <c r="E3" s="74"/>
      <c r="F3" s="74"/>
      <c r="G3" s="74"/>
    </row>
    <row r="4" spans="1:13" x14ac:dyDescent="0.2">
      <c r="A4" s="75" t="str">
        <f>Dados!B3</f>
        <v>AQUISIÇÃO DE EQUIPAMENTOS ELETRÔNICOS ELETRODOMÉSTICOS E MATERIAIS</v>
      </c>
      <c r="B4" s="75"/>
      <c r="C4" s="75"/>
      <c r="D4" s="75"/>
      <c r="E4" s="75"/>
      <c r="F4" s="75"/>
      <c r="G4" s="75"/>
    </row>
    <row r="5" spans="1:13" x14ac:dyDescent="0.2">
      <c r="A5" s="74" t="str">
        <f>Dados!B2</f>
        <v>PROCESSO ADMINISTRATIVO N° 1139/2022 de 18/04/2022</v>
      </c>
      <c r="B5" s="74"/>
      <c r="C5" s="74"/>
      <c r="D5" s="74"/>
      <c r="E5" s="74"/>
      <c r="F5" s="74"/>
      <c r="G5" s="74"/>
    </row>
    <row r="6" spans="1:13" x14ac:dyDescent="0.2">
      <c r="A6" s="62" t="str">
        <f>Dados!B7</f>
        <v>MENOR PREÇO POR ITEM</v>
      </c>
      <c r="B6" s="62"/>
      <c r="C6" s="72" t="s">
        <v>29</v>
      </c>
      <c r="D6" s="72"/>
      <c r="E6" s="73">
        <f>Dados!B8</f>
        <v>407983.68999999989</v>
      </c>
      <c r="F6" s="73"/>
      <c r="G6" s="62"/>
    </row>
    <row r="7" spans="1:13" ht="2.25" customHeight="1" x14ac:dyDescent="0.2">
      <c r="A7" s="6"/>
      <c r="B7" s="6"/>
      <c r="C7" s="6"/>
      <c r="D7" s="28"/>
      <c r="E7" s="15"/>
      <c r="F7" s="15"/>
      <c r="G7" s="11"/>
    </row>
    <row r="8" spans="1:13" s="8" customFormat="1" ht="12" customHeight="1" x14ac:dyDescent="0.2">
      <c r="A8" s="16" t="s">
        <v>0</v>
      </c>
      <c r="B8" s="76"/>
      <c r="C8" s="76"/>
      <c r="D8" s="76"/>
      <c r="E8" s="76"/>
      <c r="F8" s="76"/>
      <c r="G8" s="76"/>
      <c r="H8" s="49"/>
      <c r="L8" s="42"/>
    </row>
    <row r="9" spans="1:13" s="8" customFormat="1" ht="12" customHeight="1" x14ac:dyDescent="0.2">
      <c r="A9" s="16" t="s">
        <v>1</v>
      </c>
      <c r="B9" s="77"/>
      <c r="C9" s="77"/>
      <c r="D9" s="77"/>
      <c r="E9" s="77"/>
      <c r="F9" s="77"/>
      <c r="G9" s="77"/>
      <c r="H9" s="49"/>
      <c r="L9" s="42"/>
      <c r="M9" s="42"/>
    </row>
    <row r="10" spans="1:13" s="8" customFormat="1" ht="12" customHeight="1" x14ac:dyDescent="0.2">
      <c r="A10" s="16" t="s">
        <v>2</v>
      </c>
      <c r="B10" s="40"/>
      <c r="C10" s="29" t="s">
        <v>8</v>
      </c>
      <c r="D10" s="82"/>
      <c r="E10" s="82"/>
      <c r="F10" s="82"/>
      <c r="G10" s="82"/>
      <c r="H10" s="49"/>
      <c r="L10" s="42"/>
    </row>
    <row r="11" spans="1:13" ht="4.5" customHeight="1" x14ac:dyDescent="0.2">
      <c r="A11" s="3"/>
      <c r="B11" s="31"/>
      <c r="C11" s="31"/>
      <c r="D11" s="32"/>
      <c r="E11" s="60"/>
      <c r="F11" s="33"/>
      <c r="G11" s="34"/>
    </row>
    <row r="12" spans="1:13" s="8" customFormat="1" ht="22.5" x14ac:dyDescent="0.2">
      <c r="A12" s="36" t="s">
        <v>3</v>
      </c>
      <c r="B12" s="36" t="s">
        <v>4</v>
      </c>
      <c r="C12" s="36" t="s">
        <v>5</v>
      </c>
      <c r="D12" s="36" t="s">
        <v>6</v>
      </c>
      <c r="E12" s="54" t="s">
        <v>25</v>
      </c>
      <c r="F12" s="54" t="s">
        <v>26</v>
      </c>
      <c r="G12" s="36" t="s">
        <v>7</v>
      </c>
      <c r="H12" s="49"/>
      <c r="L12" s="42"/>
    </row>
    <row r="13" spans="1:13" s="8" customFormat="1" ht="11.25" x14ac:dyDescent="0.2">
      <c r="A13" s="37">
        <v>1</v>
      </c>
      <c r="B13" s="35" t="s">
        <v>47</v>
      </c>
      <c r="C13" s="38" t="s">
        <v>46</v>
      </c>
      <c r="D13" s="58">
        <v>8</v>
      </c>
      <c r="E13" s="61">
        <v>2615</v>
      </c>
      <c r="F13" s="56"/>
      <c r="G13" s="39" t="str">
        <f>IF(F13="","",IF(ISTEXT(F13),"NC",F13*D13))</f>
        <v/>
      </c>
      <c r="H13" s="49"/>
      <c r="K13" s="7"/>
      <c r="L13" s="42"/>
    </row>
    <row r="14" spans="1:13" s="8" customFormat="1" ht="11.25" x14ac:dyDescent="0.2">
      <c r="A14" s="37">
        <v>2</v>
      </c>
      <c r="B14" s="35" t="s">
        <v>48</v>
      </c>
      <c r="C14" s="38" t="s">
        <v>46</v>
      </c>
      <c r="D14" s="58">
        <v>2</v>
      </c>
      <c r="E14" s="61">
        <v>2650</v>
      </c>
      <c r="F14" s="56"/>
      <c r="G14" s="39" t="str">
        <f t="shared" ref="G14:G77" si="0">IF(F14="","",IF(ISTEXT(F14),"NC",F14*D14))</f>
        <v/>
      </c>
      <c r="H14" s="49"/>
      <c r="K14" s="7"/>
      <c r="L14" s="42"/>
    </row>
    <row r="15" spans="1:13" s="8" customFormat="1" ht="22.5" x14ac:dyDescent="0.2">
      <c r="A15" s="37">
        <v>3</v>
      </c>
      <c r="B15" s="35" t="s">
        <v>49</v>
      </c>
      <c r="C15" s="38" t="s">
        <v>46</v>
      </c>
      <c r="D15" s="58">
        <v>5</v>
      </c>
      <c r="E15" s="61">
        <v>2741.5</v>
      </c>
      <c r="F15" s="56"/>
      <c r="G15" s="39" t="str">
        <f t="shared" si="0"/>
        <v/>
      </c>
      <c r="H15" s="49"/>
      <c r="K15" s="7"/>
      <c r="L15" s="42"/>
    </row>
    <row r="16" spans="1:13" s="8" customFormat="1" ht="22.5" x14ac:dyDescent="0.2">
      <c r="A16" s="37">
        <v>4</v>
      </c>
      <c r="B16" s="35" t="s">
        <v>50</v>
      </c>
      <c r="C16" s="38" t="s">
        <v>46</v>
      </c>
      <c r="D16" s="58">
        <v>10</v>
      </c>
      <c r="E16" s="61">
        <v>955</v>
      </c>
      <c r="F16" s="56"/>
      <c r="G16" s="39" t="str">
        <f t="shared" si="0"/>
        <v/>
      </c>
      <c r="H16" s="49"/>
      <c r="K16" s="7"/>
      <c r="L16" s="42"/>
    </row>
    <row r="17" spans="1:12" s="8" customFormat="1" ht="22.5" x14ac:dyDescent="0.2">
      <c r="A17" s="37">
        <v>5</v>
      </c>
      <c r="B17" s="35" t="s">
        <v>51</v>
      </c>
      <c r="C17" s="38" t="s">
        <v>46</v>
      </c>
      <c r="D17" s="58">
        <v>2</v>
      </c>
      <c r="E17" s="61">
        <v>1280</v>
      </c>
      <c r="F17" s="56"/>
      <c r="G17" s="39" t="str">
        <f t="shared" si="0"/>
        <v/>
      </c>
      <c r="H17" s="49"/>
      <c r="K17" s="7"/>
      <c r="L17" s="42"/>
    </row>
    <row r="18" spans="1:12" s="8" customFormat="1" ht="11.25" x14ac:dyDescent="0.2">
      <c r="A18" s="37">
        <v>6</v>
      </c>
      <c r="B18" s="35" t="s">
        <v>52</v>
      </c>
      <c r="C18" s="38" t="s">
        <v>46</v>
      </c>
      <c r="D18" s="58">
        <v>4</v>
      </c>
      <c r="E18" s="61">
        <v>994</v>
      </c>
      <c r="F18" s="56"/>
      <c r="G18" s="39" t="str">
        <f t="shared" si="0"/>
        <v/>
      </c>
      <c r="H18" s="49"/>
      <c r="K18" s="7"/>
      <c r="L18" s="42"/>
    </row>
    <row r="19" spans="1:12" s="8" customFormat="1" ht="11.25" x14ac:dyDescent="0.2">
      <c r="A19" s="37">
        <v>7</v>
      </c>
      <c r="B19" s="35" t="s">
        <v>53</v>
      </c>
      <c r="C19" s="38" t="s">
        <v>46</v>
      </c>
      <c r="D19" s="58">
        <v>1</v>
      </c>
      <c r="E19" s="61">
        <v>891</v>
      </c>
      <c r="F19" s="56"/>
      <c r="G19" s="39" t="str">
        <f t="shared" si="0"/>
        <v/>
      </c>
      <c r="H19" s="49"/>
      <c r="K19" s="7"/>
      <c r="L19" s="42"/>
    </row>
    <row r="20" spans="1:12" s="8" customFormat="1" ht="11.25" x14ac:dyDescent="0.2">
      <c r="A20" s="37">
        <v>8</v>
      </c>
      <c r="B20" s="35" t="s">
        <v>54</v>
      </c>
      <c r="C20" s="38" t="s">
        <v>46</v>
      </c>
      <c r="D20" s="58">
        <v>2</v>
      </c>
      <c r="E20" s="61">
        <v>189.1</v>
      </c>
      <c r="F20" s="56"/>
      <c r="G20" s="39" t="str">
        <f t="shared" si="0"/>
        <v/>
      </c>
      <c r="H20" s="49"/>
      <c r="K20" s="7"/>
      <c r="L20" s="42"/>
    </row>
    <row r="21" spans="1:12" s="8" customFormat="1" ht="45" x14ac:dyDescent="0.2">
      <c r="A21" s="37">
        <v>9</v>
      </c>
      <c r="B21" s="35" t="s">
        <v>55</v>
      </c>
      <c r="C21" s="38" t="s">
        <v>46</v>
      </c>
      <c r="D21" s="58">
        <v>5</v>
      </c>
      <c r="E21" s="61">
        <v>787.92</v>
      </c>
      <c r="F21" s="56"/>
      <c r="G21" s="39" t="str">
        <f t="shared" si="0"/>
        <v/>
      </c>
      <c r="H21" s="49"/>
      <c r="K21" s="7"/>
      <c r="L21" s="42"/>
    </row>
    <row r="22" spans="1:12" s="8" customFormat="1" ht="11.25" x14ac:dyDescent="0.2">
      <c r="A22" s="37">
        <v>10</v>
      </c>
      <c r="B22" s="35" t="s">
        <v>56</v>
      </c>
      <c r="C22" s="38" t="s">
        <v>46</v>
      </c>
      <c r="D22" s="58">
        <v>3</v>
      </c>
      <c r="E22" s="61">
        <v>288.2</v>
      </c>
      <c r="F22" s="56"/>
      <c r="G22" s="39" t="str">
        <f t="shared" si="0"/>
        <v/>
      </c>
      <c r="H22" s="49"/>
      <c r="K22" s="7"/>
      <c r="L22" s="42"/>
    </row>
    <row r="23" spans="1:12" s="8" customFormat="1" ht="11.25" x14ac:dyDescent="0.2">
      <c r="A23" s="37">
        <v>11</v>
      </c>
      <c r="B23" s="35" t="s">
        <v>57</v>
      </c>
      <c r="C23" s="38" t="s">
        <v>46</v>
      </c>
      <c r="D23" s="58">
        <v>2</v>
      </c>
      <c r="E23" s="61">
        <v>2470</v>
      </c>
      <c r="F23" s="56"/>
      <c r="G23" s="39" t="str">
        <f t="shared" si="0"/>
        <v/>
      </c>
      <c r="H23" s="49"/>
      <c r="K23" s="7"/>
      <c r="L23" s="42"/>
    </row>
    <row r="24" spans="1:12" s="8" customFormat="1" ht="22.5" x14ac:dyDescent="0.2">
      <c r="A24" s="37">
        <v>12</v>
      </c>
      <c r="B24" s="35" t="s">
        <v>58</v>
      </c>
      <c r="C24" s="38" t="s">
        <v>46</v>
      </c>
      <c r="D24" s="58">
        <v>1</v>
      </c>
      <c r="E24" s="61">
        <v>4762.7700000000004</v>
      </c>
      <c r="F24" s="56"/>
      <c r="G24" s="39" t="str">
        <f t="shared" si="0"/>
        <v/>
      </c>
      <c r="H24" s="49"/>
      <c r="K24" s="7"/>
      <c r="L24" s="42"/>
    </row>
    <row r="25" spans="1:12" s="8" customFormat="1" ht="11.25" x14ac:dyDescent="0.2">
      <c r="A25" s="37">
        <v>13</v>
      </c>
      <c r="B25" s="35" t="s">
        <v>59</v>
      </c>
      <c r="C25" s="38" t="s">
        <v>46</v>
      </c>
      <c r="D25" s="58">
        <v>10</v>
      </c>
      <c r="E25" s="61">
        <v>549.99</v>
      </c>
      <c r="F25" s="56"/>
      <c r="G25" s="39" t="str">
        <f t="shared" si="0"/>
        <v/>
      </c>
      <c r="H25" s="49"/>
      <c r="K25" s="7"/>
      <c r="L25" s="42"/>
    </row>
    <row r="26" spans="1:12" s="8" customFormat="1" ht="11.25" x14ac:dyDescent="0.2">
      <c r="A26" s="37">
        <v>14</v>
      </c>
      <c r="B26" s="35" t="s">
        <v>60</v>
      </c>
      <c r="C26" s="38" t="s">
        <v>46</v>
      </c>
      <c r="D26" s="58">
        <v>4</v>
      </c>
      <c r="E26" s="61">
        <v>613.75</v>
      </c>
      <c r="F26" s="56"/>
      <c r="G26" s="39" t="str">
        <f t="shared" si="0"/>
        <v/>
      </c>
      <c r="H26" s="49"/>
      <c r="K26" s="7"/>
      <c r="L26" s="42"/>
    </row>
    <row r="27" spans="1:12" s="8" customFormat="1" ht="11.25" x14ac:dyDescent="0.2">
      <c r="A27" s="37">
        <v>15</v>
      </c>
      <c r="B27" s="35" t="s">
        <v>61</v>
      </c>
      <c r="C27" s="38" t="s">
        <v>46</v>
      </c>
      <c r="D27" s="58">
        <v>4</v>
      </c>
      <c r="E27" s="61">
        <v>528.25</v>
      </c>
      <c r="F27" s="56"/>
      <c r="G27" s="39" t="str">
        <f t="shared" si="0"/>
        <v/>
      </c>
      <c r="H27" s="49"/>
      <c r="K27" s="7"/>
      <c r="L27" s="42"/>
    </row>
    <row r="28" spans="1:12" s="8" customFormat="1" ht="11.25" x14ac:dyDescent="0.2">
      <c r="A28" s="37">
        <v>16</v>
      </c>
      <c r="B28" s="35" t="s">
        <v>62</v>
      </c>
      <c r="C28" s="38" t="s">
        <v>46</v>
      </c>
      <c r="D28" s="58">
        <v>20</v>
      </c>
      <c r="E28" s="61">
        <v>152.35</v>
      </c>
      <c r="F28" s="56"/>
      <c r="G28" s="39" t="str">
        <f t="shared" si="0"/>
        <v/>
      </c>
      <c r="H28" s="49"/>
      <c r="K28" s="7"/>
      <c r="L28" s="42"/>
    </row>
    <row r="29" spans="1:12" s="8" customFormat="1" ht="11.25" x14ac:dyDescent="0.2">
      <c r="A29" s="37">
        <v>17</v>
      </c>
      <c r="B29" s="35" t="s">
        <v>63</v>
      </c>
      <c r="C29" s="38" t="s">
        <v>46</v>
      </c>
      <c r="D29" s="58">
        <v>4</v>
      </c>
      <c r="E29" s="61">
        <v>210</v>
      </c>
      <c r="F29" s="56"/>
      <c r="G29" s="39" t="str">
        <f t="shared" si="0"/>
        <v/>
      </c>
      <c r="H29" s="49"/>
      <c r="K29" s="7"/>
      <c r="L29" s="42"/>
    </row>
    <row r="30" spans="1:12" s="8" customFormat="1" ht="22.5" x14ac:dyDescent="0.2">
      <c r="A30" s="37">
        <v>18</v>
      </c>
      <c r="B30" s="35" t="s">
        <v>64</v>
      </c>
      <c r="C30" s="38" t="s">
        <v>46</v>
      </c>
      <c r="D30" s="58">
        <v>2</v>
      </c>
      <c r="E30" s="61">
        <v>2972.97</v>
      </c>
      <c r="F30" s="56"/>
      <c r="G30" s="39" t="str">
        <f t="shared" si="0"/>
        <v/>
      </c>
      <c r="H30" s="49"/>
      <c r="K30" s="7"/>
      <c r="L30" s="42"/>
    </row>
    <row r="31" spans="1:12" s="8" customFormat="1" ht="11.25" x14ac:dyDescent="0.2">
      <c r="A31" s="37">
        <v>19</v>
      </c>
      <c r="B31" s="35" t="s">
        <v>65</v>
      </c>
      <c r="C31" s="38" t="s">
        <v>46</v>
      </c>
      <c r="D31" s="58">
        <v>1</v>
      </c>
      <c r="E31" s="61">
        <v>2200</v>
      </c>
      <c r="F31" s="56"/>
      <c r="G31" s="39" t="str">
        <f t="shared" si="0"/>
        <v/>
      </c>
      <c r="H31" s="49"/>
      <c r="K31" s="7"/>
      <c r="L31" s="42"/>
    </row>
    <row r="32" spans="1:12" s="8" customFormat="1" ht="11.25" x14ac:dyDescent="0.2">
      <c r="A32" s="37">
        <v>20</v>
      </c>
      <c r="B32" s="35" t="s">
        <v>66</v>
      </c>
      <c r="C32" s="38" t="s">
        <v>46</v>
      </c>
      <c r="D32" s="58">
        <v>1</v>
      </c>
      <c r="E32" s="61">
        <v>2500</v>
      </c>
      <c r="F32" s="56"/>
      <c r="G32" s="39" t="str">
        <f t="shared" si="0"/>
        <v/>
      </c>
      <c r="H32" s="49"/>
      <c r="K32" s="7"/>
      <c r="L32" s="42"/>
    </row>
    <row r="33" spans="1:12" s="8" customFormat="1" ht="11.25" x14ac:dyDescent="0.2">
      <c r="A33" s="37">
        <v>21</v>
      </c>
      <c r="B33" s="35" t="s">
        <v>67</v>
      </c>
      <c r="C33" s="38" t="s">
        <v>46</v>
      </c>
      <c r="D33" s="58">
        <v>1</v>
      </c>
      <c r="E33" s="61">
        <v>1468.01</v>
      </c>
      <c r="F33" s="56"/>
      <c r="G33" s="39" t="str">
        <f t="shared" si="0"/>
        <v/>
      </c>
      <c r="H33" s="49"/>
      <c r="K33" s="7"/>
      <c r="L33" s="42"/>
    </row>
    <row r="34" spans="1:12" s="8" customFormat="1" ht="11.25" x14ac:dyDescent="0.2">
      <c r="A34" s="37">
        <v>22</v>
      </c>
      <c r="B34" s="35" t="s">
        <v>68</v>
      </c>
      <c r="C34" s="38" t="s">
        <v>46</v>
      </c>
      <c r="D34" s="58">
        <v>1</v>
      </c>
      <c r="E34" s="61">
        <v>280</v>
      </c>
      <c r="F34" s="56"/>
      <c r="G34" s="39" t="str">
        <f t="shared" si="0"/>
        <v/>
      </c>
      <c r="H34" s="49"/>
      <c r="K34" s="7"/>
      <c r="L34" s="42"/>
    </row>
    <row r="35" spans="1:12" s="8" customFormat="1" ht="45" x14ac:dyDescent="0.2">
      <c r="A35" s="37">
        <v>23</v>
      </c>
      <c r="B35" s="35" t="s">
        <v>69</v>
      </c>
      <c r="C35" s="38" t="s">
        <v>46</v>
      </c>
      <c r="D35" s="58">
        <v>8</v>
      </c>
      <c r="E35" s="61">
        <v>7435</v>
      </c>
      <c r="F35" s="56"/>
      <c r="G35" s="39" t="str">
        <f t="shared" si="0"/>
        <v/>
      </c>
      <c r="H35" s="49"/>
      <c r="K35" s="7"/>
      <c r="L35" s="42"/>
    </row>
    <row r="36" spans="1:12" s="8" customFormat="1" ht="22.5" x14ac:dyDescent="0.2">
      <c r="A36" s="37">
        <v>24</v>
      </c>
      <c r="B36" s="35" t="s">
        <v>70</v>
      </c>
      <c r="C36" s="38" t="s">
        <v>46</v>
      </c>
      <c r="D36" s="58">
        <v>2</v>
      </c>
      <c r="E36" s="61">
        <v>1099</v>
      </c>
      <c r="F36" s="56"/>
      <c r="G36" s="39" t="str">
        <f t="shared" si="0"/>
        <v/>
      </c>
      <c r="H36" s="49"/>
      <c r="K36" s="7"/>
      <c r="L36" s="42"/>
    </row>
    <row r="37" spans="1:12" s="8" customFormat="1" ht="11.25" x14ac:dyDescent="0.2">
      <c r="A37" s="37">
        <v>25</v>
      </c>
      <c r="B37" s="35" t="s">
        <v>71</v>
      </c>
      <c r="C37" s="38" t="s">
        <v>46</v>
      </c>
      <c r="D37" s="58">
        <v>1</v>
      </c>
      <c r="E37" s="61">
        <v>233</v>
      </c>
      <c r="F37" s="56"/>
      <c r="G37" s="39" t="str">
        <f t="shared" si="0"/>
        <v/>
      </c>
      <c r="H37" s="49"/>
      <c r="K37" s="7"/>
      <c r="L37" s="42"/>
    </row>
    <row r="38" spans="1:12" s="8" customFormat="1" ht="22.5" x14ac:dyDescent="0.2">
      <c r="A38" s="37">
        <v>26</v>
      </c>
      <c r="B38" s="35" t="s">
        <v>72</v>
      </c>
      <c r="C38" s="38" t="s">
        <v>46</v>
      </c>
      <c r="D38" s="58">
        <v>2</v>
      </c>
      <c r="E38" s="61">
        <v>286.97000000000003</v>
      </c>
      <c r="F38" s="56"/>
      <c r="G38" s="39" t="str">
        <f t="shared" si="0"/>
        <v/>
      </c>
      <c r="H38" s="49"/>
      <c r="K38" s="7"/>
      <c r="L38" s="42"/>
    </row>
    <row r="39" spans="1:12" s="8" customFormat="1" ht="11.25" x14ac:dyDescent="0.2">
      <c r="A39" s="37">
        <v>27</v>
      </c>
      <c r="B39" s="35" t="s">
        <v>73</v>
      </c>
      <c r="C39" s="38" t="s">
        <v>46</v>
      </c>
      <c r="D39" s="58">
        <v>2</v>
      </c>
      <c r="E39" s="61">
        <v>1275.3599999999999</v>
      </c>
      <c r="F39" s="56"/>
      <c r="G39" s="39" t="str">
        <f t="shared" si="0"/>
        <v/>
      </c>
      <c r="H39" s="49"/>
      <c r="K39" s="7"/>
      <c r="L39" s="42"/>
    </row>
    <row r="40" spans="1:12" s="8" customFormat="1" ht="11.25" x14ac:dyDescent="0.2">
      <c r="A40" s="37">
        <v>28</v>
      </c>
      <c r="B40" s="35" t="s">
        <v>74</v>
      </c>
      <c r="C40" s="38" t="s">
        <v>46</v>
      </c>
      <c r="D40" s="58">
        <v>2</v>
      </c>
      <c r="E40" s="61">
        <v>4437.66</v>
      </c>
      <c r="F40" s="56"/>
      <c r="G40" s="39" t="str">
        <f t="shared" si="0"/>
        <v/>
      </c>
      <c r="H40" s="49"/>
      <c r="K40" s="7"/>
      <c r="L40" s="42"/>
    </row>
    <row r="41" spans="1:12" s="8" customFormat="1" ht="11.25" x14ac:dyDescent="0.2">
      <c r="A41" s="37">
        <v>29</v>
      </c>
      <c r="B41" s="35" t="s">
        <v>75</v>
      </c>
      <c r="C41" s="38" t="s">
        <v>46</v>
      </c>
      <c r="D41" s="58">
        <v>7</v>
      </c>
      <c r="E41" s="61">
        <v>510</v>
      </c>
      <c r="F41" s="56"/>
      <c r="G41" s="39" t="str">
        <f t="shared" si="0"/>
        <v/>
      </c>
      <c r="H41" s="49"/>
      <c r="K41" s="7"/>
      <c r="L41" s="42"/>
    </row>
    <row r="42" spans="1:12" s="8" customFormat="1" ht="22.5" x14ac:dyDescent="0.2">
      <c r="A42" s="37">
        <v>30</v>
      </c>
      <c r="B42" s="35" t="s">
        <v>76</v>
      </c>
      <c r="C42" s="38" t="s">
        <v>46</v>
      </c>
      <c r="D42" s="58">
        <v>2</v>
      </c>
      <c r="E42" s="61">
        <v>926.44</v>
      </c>
      <c r="F42" s="56"/>
      <c r="G42" s="39" t="str">
        <f t="shared" si="0"/>
        <v/>
      </c>
      <c r="H42" s="49"/>
      <c r="K42" s="7"/>
      <c r="L42" s="42"/>
    </row>
    <row r="43" spans="1:12" s="8" customFormat="1" ht="11.25" x14ac:dyDescent="0.2">
      <c r="A43" s="37">
        <v>31</v>
      </c>
      <c r="B43" s="35" t="s">
        <v>77</v>
      </c>
      <c r="C43" s="38" t="s">
        <v>46</v>
      </c>
      <c r="D43" s="58">
        <v>2</v>
      </c>
      <c r="E43" s="61">
        <v>3839.99</v>
      </c>
      <c r="F43" s="56"/>
      <c r="G43" s="39" t="str">
        <f t="shared" si="0"/>
        <v/>
      </c>
      <c r="H43" s="49"/>
      <c r="K43" s="7"/>
      <c r="L43" s="42"/>
    </row>
    <row r="44" spans="1:12" s="8" customFormat="1" ht="11.25" x14ac:dyDescent="0.2">
      <c r="A44" s="37">
        <v>32</v>
      </c>
      <c r="B44" s="35" t="s">
        <v>78</v>
      </c>
      <c r="C44" s="38" t="s">
        <v>46</v>
      </c>
      <c r="D44" s="58">
        <v>1</v>
      </c>
      <c r="E44" s="61">
        <v>377.56</v>
      </c>
      <c r="F44" s="56"/>
      <c r="G44" s="39" t="str">
        <f t="shared" si="0"/>
        <v/>
      </c>
      <c r="H44" s="49"/>
      <c r="K44" s="7"/>
      <c r="L44" s="42"/>
    </row>
    <row r="45" spans="1:12" s="8" customFormat="1" ht="11.25" x14ac:dyDescent="0.2">
      <c r="A45" s="37">
        <v>33</v>
      </c>
      <c r="B45" s="35" t="s">
        <v>79</v>
      </c>
      <c r="C45" s="38" t="s">
        <v>46</v>
      </c>
      <c r="D45" s="58">
        <v>1</v>
      </c>
      <c r="E45" s="61">
        <v>4650</v>
      </c>
      <c r="F45" s="56"/>
      <c r="G45" s="39" t="str">
        <f t="shared" si="0"/>
        <v/>
      </c>
      <c r="H45" s="49"/>
      <c r="K45" s="7"/>
      <c r="L45" s="42"/>
    </row>
    <row r="46" spans="1:12" s="8" customFormat="1" ht="22.5" x14ac:dyDescent="0.2">
      <c r="A46" s="37">
        <v>34</v>
      </c>
      <c r="B46" s="35" t="s">
        <v>80</v>
      </c>
      <c r="C46" s="38" t="s">
        <v>46</v>
      </c>
      <c r="D46" s="58">
        <v>9</v>
      </c>
      <c r="E46" s="61">
        <v>1430</v>
      </c>
      <c r="F46" s="56"/>
      <c r="G46" s="39" t="str">
        <f t="shared" si="0"/>
        <v/>
      </c>
      <c r="H46" s="49"/>
      <c r="K46" s="7"/>
      <c r="L46" s="42"/>
    </row>
    <row r="47" spans="1:12" s="8" customFormat="1" ht="112.5" x14ac:dyDescent="0.2">
      <c r="A47" s="37">
        <v>35</v>
      </c>
      <c r="B47" s="35" t="s">
        <v>81</v>
      </c>
      <c r="C47" s="38" t="s">
        <v>82</v>
      </c>
      <c r="D47" s="58">
        <v>1</v>
      </c>
      <c r="E47" s="61">
        <v>5000</v>
      </c>
      <c r="F47" s="56"/>
      <c r="G47" s="39" t="str">
        <f t="shared" si="0"/>
        <v/>
      </c>
      <c r="H47" s="49"/>
      <c r="K47" s="7"/>
      <c r="L47" s="42"/>
    </row>
    <row r="48" spans="1:12" s="8" customFormat="1" ht="11.25" x14ac:dyDescent="0.2">
      <c r="A48" s="37">
        <v>36</v>
      </c>
      <c r="B48" s="35" t="s">
        <v>83</v>
      </c>
      <c r="C48" s="38" t="s">
        <v>46</v>
      </c>
      <c r="D48" s="58">
        <v>5</v>
      </c>
      <c r="E48" s="61">
        <v>242.98</v>
      </c>
      <c r="F48" s="56"/>
      <c r="G48" s="39" t="str">
        <f t="shared" si="0"/>
        <v/>
      </c>
      <c r="H48" s="49"/>
      <c r="K48" s="7"/>
      <c r="L48" s="42"/>
    </row>
    <row r="49" spans="1:12" s="8" customFormat="1" ht="22.5" x14ac:dyDescent="0.2">
      <c r="A49" s="37">
        <v>37</v>
      </c>
      <c r="B49" s="35" t="s">
        <v>84</v>
      </c>
      <c r="C49" s="38" t="s">
        <v>46</v>
      </c>
      <c r="D49" s="58">
        <v>1</v>
      </c>
      <c r="E49" s="61">
        <v>1464.56</v>
      </c>
      <c r="F49" s="56"/>
      <c r="G49" s="39" t="str">
        <f t="shared" si="0"/>
        <v/>
      </c>
      <c r="H49" s="49"/>
      <c r="K49" s="7"/>
      <c r="L49" s="42"/>
    </row>
    <row r="50" spans="1:12" s="8" customFormat="1" ht="11.25" x14ac:dyDescent="0.2">
      <c r="A50" s="37">
        <v>38</v>
      </c>
      <c r="B50" s="35" t="s">
        <v>85</v>
      </c>
      <c r="C50" s="38" t="s">
        <v>46</v>
      </c>
      <c r="D50" s="58">
        <v>20</v>
      </c>
      <c r="E50" s="61">
        <v>4775.62</v>
      </c>
      <c r="F50" s="56"/>
      <c r="G50" s="39" t="str">
        <f t="shared" si="0"/>
        <v/>
      </c>
      <c r="H50" s="49"/>
      <c r="K50" s="7"/>
      <c r="L50" s="42"/>
    </row>
    <row r="51" spans="1:12" s="8" customFormat="1" ht="11.25" x14ac:dyDescent="0.2">
      <c r="A51" s="37">
        <v>39</v>
      </c>
      <c r="B51" s="35" t="s">
        <v>86</v>
      </c>
      <c r="C51" s="38" t="s">
        <v>46</v>
      </c>
      <c r="D51" s="58">
        <v>1</v>
      </c>
      <c r="E51" s="61">
        <v>3178.8</v>
      </c>
      <c r="F51" s="56"/>
      <c r="G51" s="39" t="str">
        <f t="shared" si="0"/>
        <v/>
      </c>
      <c r="H51" s="49"/>
      <c r="K51" s="7"/>
      <c r="L51" s="42"/>
    </row>
    <row r="52" spans="1:12" s="8" customFormat="1" ht="22.5" x14ac:dyDescent="0.2">
      <c r="A52" s="37">
        <v>40</v>
      </c>
      <c r="B52" s="35" t="s">
        <v>87</v>
      </c>
      <c r="C52" s="38" t="s">
        <v>46</v>
      </c>
      <c r="D52" s="58">
        <v>2</v>
      </c>
      <c r="E52" s="61">
        <v>616.45000000000005</v>
      </c>
      <c r="F52" s="56"/>
      <c r="G52" s="39" t="str">
        <f t="shared" si="0"/>
        <v/>
      </c>
      <c r="H52" s="49"/>
      <c r="K52" s="7"/>
      <c r="L52" s="42"/>
    </row>
    <row r="53" spans="1:12" s="8" customFormat="1" ht="22.5" x14ac:dyDescent="0.2">
      <c r="A53" s="37">
        <v>41</v>
      </c>
      <c r="B53" s="35" t="s">
        <v>88</v>
      </c>
      <c r="C53" s="38" t="s">
        <v>46</v>
      </c>
      <c r="D53" s="58">
        <v>2</v>
      </c>
      <c r="E53" s="61">
        <v>2079.33</v>
      </c>
      <c r="F53" s="56"/>
      <c r="G53" s="39" t="str">
        <f t="shared" si="0"/>
        <v/>
      </c>
      <c r="H53" s="49"/>
      <c r="K53" s="7"/>
      <c r="L53" s="42"/>
    </row>
    <row r="54" spans="1:12" s="8" customFormat="1" ht="22.5" x14ac:dyDescent="0.2">
      <c r="A54" s="37">
        <v>42</v>
      </c>
      <c r="B54" s="35" t="s">
        <v>89</v>
      </c>
      <c r="C54" s="38" t="s">
        <v>46</v>
      </c>
      <c r="D54" s="58">
        <v>11</v>
      </c>
      <c r="E54" s="61">
        <v>517.22</v>
      </c>
      <c r="F54" s="56"/>
      <c r="G54" s="39" t="str">
        <f t="shared" si="0"/>
        <v/>
      </c>
      <c r="H54" s="49"/>
      <c r="K54" s="7"/>
      <c r="L54" s="42"/>
    </row>
    <row r="55" spans="1:12" s="8" customFormat="1" ht="22.5" x14ac:dyDescent="0.2">
      <c r="A55" s="37">
        <v>43</v>
      </c>
      <c r="B55" s="35" t="s">
        <v>90</v>
      </c>
      <c r="C55" s="38" t="s">
        <v>82</v>
      </c>
      <c r="D55" s="58">
        <v>2</v>
      </c>
      <c r="E55" s="61">
        <v>738</v>
      </c>
      <c r="F55" s="56"/>
      <c r="G55" s="39" t="str">
        <f t="shared" si="0"/>
        <v/>
      </c>
      <c r="H55" s="49"/>
      <c r="K55" s="7"/>
      <c r="L55" s="42"/>
    </row>
    <row r="56" spans="1:12" s="8" customFormat="1" ht="11.25" x14ac:dyDescent="0.2">
      <c r="A56" s="37">
        <v>44</v>
      </c>
      <c r="B56" s="35" t="s">
        <v>91</v>
      </c>
      <c r="C56" s="38" t="s">
        <v>46</v>
      </c>
      <c r="D56" s="58">
        <v>4</v>
      </c>
      <c r="E56" s="61">
        <v>799</v>
      </c>
      <c r="F56" s="56"/>
      <c r="G56" s="39" t="str">
        <f t="shared" si="0"/>
        <v/>
      </c>
      <c r="H56" s="49"/>
      <c r="K56" s="7"/>
      <c r="L56" s="42"/>
    </row>
    <row r="57" spans="1:12" s="8" customFormat="1" ht="11.25" x14ac:dyDescent="0.2">
      <c r="A57" s="37">
        <v>45</v>
      </c>
      <c r="B57" s="35" t="s">
        <v>92</v>
      </c>
      <c r="C57" s="38" t="s">
        <v>46</v>
      </c>
      <c r="D57" s="58">
        <v>7</v>
      </c>
      <c r="E57" s="61">
        <v>519</v>
      </c>
      <c r="F57" s="56"/>
      <c r="G57" s="39" t="str">
        <f t="shared" si="0"/>
        <v/>
      </c>
      <c r="H57" s="49"/>
      <c r="K57" s="7"/>
      <c r="L57" s="42"/>
    </row>
    <row r="58" spans="1:12" s="8" customFormat="1" ht="45" x14ac:dyDescent="0.2">
      <c r="A58" s="37">
        <v>46</v>
      </c>
      <c r="B58" s="35" t="s">
        <v>93</v>
      </c>
      <c r="C58" s="38" t="s">
        <v>46</v>
      </c>
      <c r="D58" s="58">
        <v>3</v>
      </c>
      <c r="E58" s="61">
        <v>4896.66</v>
      </c>
      <c r="F58" s="56"/>
      <c r="G58" s="39" t="str">
        <f t="shared" si="0"/>
        <v/>
      </c>
      <c r="H58" s="49"/>
      <c r="K58" s="7"/>
      <c r="L58" s="42"/>
    </row>
    <row r="59" spans="1:12" s="8" customFormat="1" ht="33.75" x14ac:dyDescent="0.2">
      <c r="A59" s="37">
        <v>47</v>
      </c>
      <c r="B59" s="35" t="s">
        <v>94</v>
      </c>
      <c r="C59" s="38" t="s">
        <v>46</v>
      </c>
      <c r="D59" s="58">
        <v>1</v>
      </c>
      <c r="E59" s="61">
        <v>5882</v>
      </c>
      <c r="F59" s="56"/>
      <c r="G59" s="39" t="str">
        <f t="shared" si="0"/>
        <v/>
      </c>
      <c r="H59" s="49"/>
      <c r="K59" s="7"/>
      <c r="L59" s="42"/>
    </row>
    <row r="60" spans="1:12" s="8" customFormat="1" ht="11.25" x14ac:dyDescent="0.2">
      <c r="A60" s="37">
        <v>48</v>
      </c>
      <c r="B60" s="35" t="s">
        <v>95</v>
      </c>
      <c r="C60" s="38" t="s">
        <v>46</v>
      </c>
      <c r="D60" s="58">
        <v>1</v>
      </c>
      <c r="E60" s="61">
        <v>171</v>
      </c>
      <c r="F60" s="56"/>
      <c r="G60" s="39" t="str">
        <f t="shared" si="0"/>
        <v/>
      </c>
      <c r="H60" s="49"/>
      <c r="K60" s="7"/>
      <c r="L60" s="42"/>
    </row>
    <row r="61" spans="1:12" s="8" customFormat="1" ht="22.5" x14ac:dyDescent="0.2">
      <c r="A61" s="37">
        <v>49</v>
      </c>
      <c r="B61" s="35" t="s">
        <v>96</v>
      </c>
      <c r="C61" s="38" t="s">
        <v>46</v>
      </c>
      <c r="D61" s="58">
        <v>1</v>
      </c>
      <c r="E61" s="61">
        <v>10840</v>
      </c>
      <c r="F61" s="56"/>
      <c r="G61" s="39" t="str">
        <f t="shared" si="0"/>
        <v/>
      </c>
      <c r="H61" s="49"/>
      <c r="K61" s="7"/>
      <c r="L61" s="42"/>
    </row>
    <row r="62" spans="1:12" s="8" customFormat="1" ht="11.25" x14ac:dyDescent="0.2">
      <c r="A62" s="37">
        <v>50</v>
      </c>
      <c r="B62" s="35" t="s">
        <v>97</v>
      </c>
      <c r="C62" s="38" t="s">
        <v>46</v>
      </c>
      <c r="D62" s="58">
        <v>1</v>
      </c>
      <c r="E62" s="61">
        <v>4900</v>
      </c>
      <c r="F62" s="56"/>
      <c r="G62" s="39" t="str">
        <f t="shared" si="0"/>
        <v/>
      </c>
      <c r="H62" s="49"/>
      <c r="K62" s="7"/>
      <c r="L62" s="42"/>
    </row>
    <row r="63" spans="1:12" s="8" customFormat="1" ht="22.5" x14ac:dyDescent="0.2">
      <c r="A63" s="37">
        <v>51</v>
      </c>
      <c r="B63" s="35" t="s">
        <v>98</v>
      </c>
      <c r="C63" s="38" t="s">
        <v>46</v>
      </c>
      <c r="D63" s="58">
        <v>3</v>
      </c>
      <c r="E63" s="61">
        <v>900</v>
      </c>
      <c r="F63" s="56"/>
      <c r="G63" s="39" t="str">
        <f t="shared" si="0"/>
        <v/>
      </c>
      <c r="H63" s="49"/>
      <c r="K63" s="7"/>
      <c r="L63" s="42"/>
    </row>
    <row r="64" spans="1:12" s="8" customFormat="1" ht="11.25" x14ac:dyDescent="0.2">
      <c r="A64" s="37">
        <v>52</v>
      </c>
      <c r="B64" s="35" t="s">
        <v>99</v>
      </c>
      <c r="C64" s="38" t="s">
        <v>46</v>
      </c>
      <c r="D64" s="58">
        <v>4</v>
      </c>
      <c r="E64" s="61">
        <v>783.5</v>
      </c>
      <c r="F64" s="56"/>
      <c r="G64" s="39" t="str">
        <f t="shared" si="0"/>
        <v/>
      </c>
      <c r="H64" s="49"/>
      <c r="K64" s="7"/>
      <c r="L64" s="42"/>
    </row>
    <row r="65" spans="1:12" s="8" customFormat="1" ht="11.25" x14ac:dyDescent="0.2">
      <c r="A65" s="37">
        <v>53</v>
      </c>
      <c r="B65" s="35" t="s">
        <v>100</v>
      </c>
      <c r="C65" s="38" t="s">
        <v>46</v>
      </c>
      <c r="D65" s="58">
        <v>4</v>
      </c>
      <c r="E65" s="61">
        <v>148.63999999999999</v>
      </c>
      <c r="F65" s="56"/>
      <c r="G65" s="39" t="str">
        <f t="shared" si="0"/>
        <v/>
      </c>
      <c r="H65" s="49"/>
      <c r="K65" s="7"/>
      <c r="L65" s="42"/>
    </row>
    <row r="66" spans="1:12" s="8" customFormat="1" ht="11.25" x14ac:dyDescent="0.2">
      <c r="A66" s="37">
        <v>54</v>
      </c>
      <c r="B66" s="35" t="s">
        <v>101</v>
      </c>
      <c r="C66" s="38" t="s">
        <v>46</v>
      </c>
      <c r="D66" s="58">
        <v>2</v>
      </c>
      <c r="E66" s="61">
        <v>225</v>
      </c>
      <c r="F66" s="56"/>
      <c r="G66" s="39" t="str">
        <f t="shared" si="0"/>
        <v/>
      </c>
      <c r="H66" s="49"/>
      <c r="K66" s="7"/>
      <c r="L66" s="42"/>
    </row>
    <row r="67" spans="1:12" s="8" customFormat="1" ht="11.25" x14ac:dyDescent="0.2">
      <c r="A67" s="37">
        <v>55</v>
      </c>
      <c r="B67" s="35" t="s">
        <v>102</v>
      </c>
      <c r="C67" s="38" t="s">
        <v>46</v>
      </c>
      <c r="D67" s="58">
        <v>3</v>
      </c>
      <c r="E67" s="61">
        <v>2415</v>
      </c>
      <c r="F67" s="56"/>
      <c r="G67" s="39" t="str">
        <f t="shared" si="0"/>
        <v/>
      </c>
      <c r="H67" s="49"/>
      <c r="K67" s="7"/>
      <c r="L67" s="42"/>
    </row>
    <row r="68" spans="1:12" s="8" customFormat="1" ht="22.5" x14ac:dyDescent="0.2">
      <c r="A68" s="37">
        <v>56</v>
      </c>
      <c r="B68" s="35" t="s">
        <v>103</v>
      </c>
      <c r="C68" s="38" t="s">
        <v>46</v>
      </c>
      <c r="D68" s="58">
        <v>1</v>
      </c>
      <c r="E68" s="61">
        <v>1650</v>
      </c>
      <c r="F68" s="56"/>
      <c r="G68" s="39" t="str">
        <f t="shared" si="0"/>
        <v/>
      </c>
      <c r="H68" s="49"/>
      <c r="K68" s="7"/>
      <c r="L68" s="42"/>
    </row>
    <row r="69" spans="1:12" s="8" customFormat="1" ht="11.25" x14ac:dyDescent="0.2">
      <c r="A69" s="37">
        <v>57</v>
      </c>
      <c r="B69" s="35" t="s">
        <v>104</v>
      </c>
      <c r="C69" s="38" t="s">
        <v>46</v>
      </c>
      <c r="D69" s="58">
        <v>3</v>
      </c>
      <c r="E69" s="61">
        <v>84.44</v>
      </c>
      <c r="F69" s="56"/>
      <c r="G69" s="39" t="str">
        <f t="shared" si="0"/>
        <v/>
      </c>
      <c r="H69" s="49"/>
      <c r="K69" s="7"/>
      <c r="L69" s="42"/>
    </row>
    <row r="70" spans="1:12" s="8" customFormat="1" ht="11.25" x14ac:dyDescent="0.2">
      <c r="A70" s="37">
        <v>58</v>
      </c>
      <c r="B70" s="35" t="s">
        <v>105</v>
      </c>
      <c r="C70" s="38" t="s">
        <v>46</v>
      </c>
      <c r="D70" s="58">
        <v>1</v>
      </c>
      <c r="E70" s="61">
        <v>562.61</v>
      </c>
      <c r="F70" s="56"/>
      <c r="G70" s="39" t="str">
        <f t="shared" si="0"/>
        <v/>
      </c>
      <c r="H70" s="49"/>
      <c r="K70" s="7"/>
      <c r="L70" s="42"/>
    </row>
    <row r="71" spans="1:12" s="8" customFormat="1" ht="11.25" x14ac:dyDescent="0.2">
      <c r="A71" s="37">
        <v>59</v>
      </c>
      <c r="B71" s="35" t="s">
        <v>106</v>
      </c>
      <c r="C71" s="38" t="s">
        <v>46</v>
      </c>
      <c r="D71" s="58">
        <v>3</v>
      </c>
      <c r="E71" s="61">
        <v>689</v>
      </c>
      <c r="F71" s="56"/>
      <c r="G71" s="39" t="str">
        <f t="shared" si="0"/>
        <v/>
      </c>
      <c r="H71" s="49"/>
      <c r="K71" s="7"/>
      <c r="L71" s="42"/>
    </row>
    <row r="72" spans="1:12" s="8" customFormat="1" ht="11.25" x14ac:dyDescent="0.2">
      <c r="A72" s="37">
        <v>60</v>
      </c>
      <c r="B72" s="35" t="s">
        <v>107</v>
      </c>
      <c r="C72" s="38" t="s">
        <v>46</v>
      </c>
      <c r="D72" s="58">
        <v>4</v>
      </c>
      <c r="E72" s="61">
        <v>164.92</v>
      </c>
      <c r="F72" s="56"/>
      <c r="G72" s="39" t="str">
        <f t="shared" si="0"/>
        <v/>
      </c>
      <c r="H72" s="49"/>
      <c r="K72" s="7"/>
      <c r="L72" s="42"/>
    </row>
    <row r="73" spans="1:12" s="8" customFormat="1" ht="11.25" x14ac:dyDescent="0.2">
      <c r="A73" s="37">
        <v>61</v>
      </c>
      <c r="B73" s="35" t="s">
        <v>108</v>
      </c>
      <c r="C73" s="38" t="s">
        <v>46</v>
      </c>
      <c r="D73" s="58">
        <v>5</v>
      </c>
      <c r="E73" s="61">
        <v>1076.27</v>
      </c>
      <c r="F73" s="56"/>
      <c r="G73" s="39" t="str">
        <f t="shared" si="0"/>
        <v/>
      </c>
      <c r="H73" s="49"/>
      <c r="K73" s="7"/>
      <c r="L73" s="42"/>
    </row>
    <row r="74" spans="1:12" s="8" customFormat="1" ht="11.25" x14ac:dyDescent="0.2">
      <c r="A74" s="37">
        <v>62</v>
      </c>
      <c r="B74" s="35" t="s">
        <v>109</v>
      </c>
      <c r="C74" s="38" t="s">
        <v>46</v>
      </c>
      <c r="D74" s="58">
        <v>10</v>
      </c>
      <c r="E74" s="61">
        <v>275</v>
      </c>
      <c r="F74" s="56"/>
      <c r="G74" s="39" t="str">
        <f t="shared" si="0"/>
        <v/>
      </c>
      <c r="H74" s="49"/>
      <c r="K74" s="7"/>
      <c r="L74" s="42"/>
    </row>
    <row r="75" spans="1:12" s="8" customFormat="1" ht="11.25" x14ac:dyDescent="0.2">
      <c r="A75" s="37">
        <v>63</v>
      </c>
      <c r="B75" s="35" t="s">
        <v>110</v>
      </c>
      <c r="C75" s="38" t="s">
        <v>46</v>
      </c>
      <c r="D75" s="58">
        <v>12</v>
      </c>
      <c r="E75" s="61">
        <v>335.43</v>
      </c>
      <c r="F75" s="56"/>
      <c r="G75" s="39" t="str">
        <f t="shared" si="0"/>
        <v/>
      </c>
      <c r="H75" s="49"/>
      <c r="K75" s="7"/>
      <c r="L75" s="42"/>
    </row>
    <row r="76" spans="1:12" s="8" customFormat="1" ht="33.75" x14ac:dyDescent="0.2">
      <c r="A76" s="37">
        <v>64</v>
      </c>
      <c r="B76" s="35" t="s">
        <v>111</v>
      </c>
      <c r="C76" s="38" t="s">
        <v>46</v>
      </c>
      <c r="D76" s="58">
        <v>2</v>
      </c>
      <c r="E76" s="61">
        <v>252.9</v>
      </c>
      <c r="F76" s="56"/>
      <c r="G76" s="39" t="str">
        <f t="shared" si="0"/>
        <v/>
      </c>
      <c r="H76" s="49"/>
      <c r="K76" s="7"/>
      <c r="L76" s="42"/>
    </row>
    <row r="77" spans="1:12" s="8" customFormat="1" ht="11.25" x14ac:dyDescent="0.2">
      <c r="A77" s="37">
        <v>65</v>
      </c>
      <c r="B77" s="35" t="s">
        <v>112</v>
      </c>
      <c r="C77" s="38" t="s">
        <v>46</v>
      </c>
      <c r="D77" s="58">
        <v>1</v>
      </c>
      <c r="E77" s="61">
        <v>199.95</v>
      </c>
      <c r="F77" s="56"/>
      <c r="G77" s="39" t="str">
        <f t="shared" si="0"/>
        <v/>
      </c>
      <c r="H77" s="49"/>
      <c r="K77" s="7"/>
      <c r="L77" s="42"/>
    </row>
    <row r="78" spans="1:12" s="8" customFormat="1" ht="11.25" x14ac:dyDescent="0.2">
      <c r="A78" s="37">
        <v>66</v>
      </c>
      <c r="B78" s="35" t="s">
        <v>113</v>
      </c>
      <c r="C78" s="38" t="s">
        <v>82</v>
      </c>
      <c r="D78" s="58">
        <v>1</v>
      </c>
      <c r="E78" s="61">
        <v>322</v>
      </c>
      <c r="F78" s="56"/>
      <c r="G78" s="39" t="str">
        <f t="shared" ref="G78:G82" si="1">IF(F78="","",IF(ISTEXT(F78),"NC",F78*D78))</f>
        <v/>
      </c>
      <c r="H78" s="49"/>
      <c r="K78" s="7"/>
      <c r="L78" s="42"/>
    </row>
    <row r="79" spans="1:12" s="8" customFormat="1" ht="22.5" x14ac:dyDescent="0.2">
      <c r="A79" s="37">
        <v>67</v>
      </c>
      <c r="B79" s="35" t="s">
        <v>114</v>
      </c>
      <c r="C79" s="38" t="s">
        <v>82</v>
      </c>
      <c r="D79" s="58">
        <v>1</v>
      </c>
      <c r="E79" s="61">
        <v>480</v>
      </c>
      <c r="F79" s="56"/>
      <c r="G79" s="39" t="str">
        <f t="shared" si="1"/>
        <v/>
      </c>
      <c r="H79" s="49"/>
      <c r="K79" s="7"/>
      <c r="L79" s="42"/>
    </row>
    <row r="80" spans="1:12" s="8" customFormat="1" ht="22.5" x14ac:dyDescent="0.2">
      <c r="A80" s="37">
        <v>68</v>
      </c>
      <c r="B80" s="35" t="s">
        <v>115</v>
      </c>
      <c r="C80" s="38" t="s">
        <v>82</v>
      </c>
      <c r="D80" s="58">
        <v>1</v>
      </c>
      <c r="E80" s="61">
        <v>1231.5999999999999</v>
      </c>
      <c r="F80" s="56"/>
      <c r="G80" s="39" t="str">
        <f t="shared" si="1"/>
        <v/>
      </c>
      <c r="H80" s="49"/>
      <c r="K80" s="7"/>
      <c r="L80" s="42"/>
    </row>
    <row r="81" spans="1:12" s="8" customFormat="1" ht="11.25" x14ac:dyDescent="0.2">
      <c r="A81" s="37">
        <v>69</v>
      </c>
      <c r="B81" s="35" t="s">
        <v>116</v>
      </c>
      <c r="C81" s="38" t="s">
        <v>46</v>
      </c>
      <c r="D81" s="58">
        <v>4</v>
      </c>
      <c r="E81" s="61">
        <v>46.73</v>
      </c>
      <c r="F81" s="56"/>
      <c r="G81" s="39" t="str">
        <f t="shared" si="1"/>
        <v/>
      </c>
      <c r="H81" s="49"/>
      <c r="K81" s="7"/>
      <c r="L81" s="42"/>
    </row>
    <row r="82" spans="1:12" s="8" customFormat="1" ht="11.25" x14ac:dyDescent="0.2">
      <c r="A82" s="37">
        <v>70</v>
      </c>
      <c r="B82" s="35" t="s">
        <v>117</v>
      </c>
      <c r="C82" s="38" t="s">
        <v>46</v>
      </c>
      <c r="D82" s="58">
        <v>40</v>
      </c>
      <c r="E82" s="61">
        <v>207.38</v>
      </c>
      <c r="F82" s="56"/>
      <c r="G82" s="39" t="str">
        <f t="shared" si="1"/>
        <v/>
      </c>
      <c r="H82" s="49"/>
      <c r="K82" s="7"/>
      <c r="L82" s="42"/>
    </row>
    <row r="83" spans="1:12" s="30" customFormat="1" ht="9" x14ac:dyDescent="0.2">
      <c r="A83" s="41"/>
      <c r="E83" s="55"/>
      <c r="F83" s="78" t="s">
        <v>27</v>
      </c>
      <c r="G83" s="79"/>
      <c r="H83" s="50"/>
      <c r="L83" s="44"/>
    </row>
    <row r="84" spans="1:12" ht="14.25" customHeight="1" x14ac:dyDescent="0.2">
      <c r="F84" s="80" t="str">
        <f>IF(SUM(G13:G82)=0,"",SUM(G13:G82))</f>
        <v/>
      </c>
      <c r="G84" s="81"/>
      <c r="H84" s="51"/>
    </row>
    <row r="85" spans="1:12" s="45" customFormat="1" ht="23.25" customHeight="1" x14ac:dyDescent="0.2">
      <c r="A85" s="71" t="str">
        <f>" - "&amp;Dados!B23</f>
        <v xml:space="preserve"> - A entrega deverá ser na Sede da SMDS, Endereço Rodovia RJ 148 34 und 02-depósito- Asa Sul- Sumidouro-RJ  , no horário das 09:00 às 16:00 horas, nos dias úteis, de segunda a sexta-feira. Sendo o frete, carga e descarga por conta do fornecedor até o local indicado.</v>
      </c>
      <c r="B85" s="71"/>
      <c r="C85" s="71"/>
      <c r="D85" s="71"/>
      <c r="E85" s="71"/>
      <c r="F85" s="71"/>
      <c r="G85" s="71"/>
      <c r="H85" s="52"/>
      <c r="L85" s="46"/>
    </row>
    <row r="86" spans="1:12" s="45" customFormat="1" ht="32.25" customHeight="1" x14ac:dyDescent="0.2">
      <c r="A86" s="71" t="str">
        <f>" - "&amp;Dados!B24</f>
        <v xml:space="preserve"> - Os materiais e equipamentos deverão ser entregues conforme as quantidades totais adjudicadas a cada licitante, de acordo com o Edital, em até 30 (trinta) dias após o recebimento da Nota de Empenho, sob pena de sujeitar-se as sanções legalmente previstas.</v>
      </c>
      <c r="B86" s="71"/>
      <c r="C86" s="71"/>
      <c r="D86" s="71"/>
      <c r="E86" s="71"/>
      <c r="F86" s="71"/>
      <c r="G86" s="71"/>
      <c r="H86" s="52"/>
      <c r="L86" s="46"/>
    </row>
    <row r="87" spans="1:12" s="45" customFormat="1" ht="20.25" customHeight="1" x14ac:dyDescent="0.2">
      <c r="A87" s="71" t="str">
        <f>" - "&amp;Dados!B25</f>
        <v xml:space="preserve"> - O pagamento do objeto de que trata o PREGÃO ELETRÔNICO 046/2022, será efetuado pela Tesouraria da Secretaria Municipal de Desenvolvimento Social de Sumidouro.</v>
      </c>
      <c r="B87" s="71"/>
      <c r="C87" s="71"/>
      <c r="D87" s="71"/>
      <c r="E87" s="71"/>
      <c r="F87" s="71"/>
      <c r="G87" s="71"/>
      <c r="H87" s="52"/>
      <c r="L87" s="46"/>
    </row>
    <row r="88" spans="1:12" s="30" customFormat="1" ht="9" x14ac:dyDescent="0.2">
      <c r="A88" s="71" t="str">
        <f>" - "&amp;Dados!B26</f>
        <v xml:space="preserve"> - Proposta válida por 60 (sessenta) dias</v>
      </c>
      <c r="B88" s="71"/>
      <c r="C88" s="71"/>
      <c r="D88" s="71"/>
      <c r="E88" s="71"/>
      <c r="F88" s="71"/>
      <c r="G88" s="71"/>
      <c r="H88" s="50"/>
      <c r="L88" s="44"/>
    </row>
    <row r="89" spans="1:12" ht="21" customHeight="1" x14ac:dyDescent="0.2">
      <c r="A89" s="71" t="str">
        <f>" - "&amp;Dados!B28</f>
        <v xml:space="preserve"> - A Licitante poderá apresentar prospecto, ficha técnica ou outros documentos com informações que permitam a melhor identificação e qualificação do(s) item(ns) licitado(s);</v>
      </c>
      <c r="B89" s="71"/>
      <c r="C89" s="71"/>
      <c r="D89" s="71"/>
      <c r="E89" s="71"/>
      <c r="F89" s="71"/>
      <c r="G89" s="71"/>
      <c r="H89" s="53"/>
    </row>
    <row r="90" spans="1:12" ht="21.75" customHeight="1" x14ac:dyDescent="0.2">
      <c r="A90" s="71" t="str">
        <f>" - "&amp;Dados!B29</f>
        <v xml:space="preserve"> - A proposta de preços ajustada ao lance final deverá conter o valor numérico dos preços unitários e totais, não podendo exceder o valor do lance final;</v>
      </c>
      <c r="B90" s="71"/>
      <c r="C90" s="71"/>
      <c r="D90" s="71"/>
      <c r="E90" s="71"/>
      <c r="F90" s="71"/>
      <c r="G90" s="71"/>
      <c r="H90" s="53"/>
    </row>
    <row r="91" spans="1:12" ht="21.75" customHeight="1" x14ac:dyDescent="0.2">
      <c r="A91" s="7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91" s="71"/>
      <c r="C91" s="71"/>
      <c r="D91" s="71"/>
      <c r="E91" s="71"/>
      <c r="F91" s="71"/>
      <c r="G91" s="71"/>
      <c r="H91" s="53"/>
    </row>
    <row r="92" spans="1:12" ht="21.75" customHeight="1" x14ac:dyDescent="0.2">
      <c r="A92" s="7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92" s="71"/>
      <c r="C92" s="71"/>
      <c r="D92" s="71"/>
      <c r="E92" s="71"/>
      <c r="F92" s="71"/>
      <c r="G92" s="71"/>
      <c r="H92" s="53"/>
    </row>
    <row r="93" spans="1:12" ht="21.75" customHeight="1" x14ac:dyDescent="0.2">
      <c r="A93" s="7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93" s="71"/>
      <c r="C93" s="71"/>
      <c r="D93" s="71"/>
      <c r="E93" s="71"/>
      <c r="F93" s="71"/>
      <c r="G93" s="71"/>
      <c r="H93" s="53"/>
    </row>
    <row r="94" spans="1:12" ht="21.75" customHeight="1" x14ac:dyDescent="0.2">
      <c r="A94" s="71" t="str">
        <f>" - "&amp;Dados!B33</f>
        <v xml:space="preserve"> - Declaramos que até a presente data inexistem fatos impeditivos a participação desta empresa ao presente certame licitatório, ciente da obrigatoriedade de declarar ocorrências posteriores;</v>
      </c>
      <c r="B94" s="71"/>
      <c r="C94" s="71"/>
      <c r="D94" s="71"/>
      <c r="E94" s="71"/>
      <c r="F94" s="71"/>
      <c r="G94" s="71"/>
      <c r="H94" s="53"/>
    </row>
    <row r="95" spans="1:12" ht="30" customHeight="1" x14ac:dyDescent="0.2">
      <c r="A95" s="7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95" s="71"/>
      <c r="C95" s="71"/>
      <c r="D95" s="71"/>
      <c r="E95" s="71"/>
      <c r="F95" s="71"/>
      <c r="G95" s="71"/>
    </row>
    <row r="96" spans="1:12" ht="25.5" customHeight="1" x14ac:dyDescent="0.2">
      <c r="A96" s="7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96" s="71"/>
      <c r="C96" s="71"/>
      <c r="D96" s="71"/>
      <c r="E96" s="71"/>
      <c r="F96" s="71"/>
      <c r="G96" s="71"/>
    </row>
  </sheetData>
  <autoFilter ref="A11:G96" xr:uid="{00000000-0009-0000-0000-000000000000}"/>
  <mergeCells count="23">
    <mergeCell ref="A85:G85"/>
    <mergeCell ref="A86:G86"/>
    <mergeCell ref="A87:G87"/>
    <mergeCell ref="B8:G8"/>
    <mergeCell ref="A88:G88"/>
    <mergeCell ref="B9:G9"/>
    <mergeCell ref="F83:G83"/>
    <mergeCell ref="F84:G84"/>
    <mergeCell ref="D10:G10"/>
    <mergeCell ref="C6:D6"/>
    <mergeCell ref="E6:F6"/>
    <mergeCell ref="A2:G2"/>
    <mergeCell ref="A3:G3"/>
    <mergeCell ref="A4:G4"/>
    <mergeCell ref="A5:G5"/>
    <mergeCell ref="A95:G95"/>
    <mergeCell ref="A96:G96"/>
    <mergeCell ref="A89:G89"/>
    <mergeCell ref="A90:G90"/>
    <mergeCell ref="A91:G91"/>
    <mergeCell ref="A92:G92"/>
    <mergeCell ref="A93:G93"/>
    <mergeCell ref="A94:G94"/>
  </mergeCells>
  <phoneticPr fontId="0" type="noConversion"/>
  <conditionalFormatting sqref="F83">
    <cfRule type="expression" dxfId="11" priority="1" stopIfTrue="1">
      <formula>IF($J83="Empate",IF(H83=1,TRUE(),FALSE()),FALSE())</formula>
    </cfRule>
    <cfRule type="expression" dxfId="10" priority="2" stopIfTrue="1">
      <formula>IF(H83="&gt;",FALSE(),IF(H83&gt;0,TRUE(),FALSE()))</formula>
    </cfRule>
    <cfRule type="expression" dxfId="9" priority="3" stopIfTrue="1">
      <formula>IF(H83="&gt;",TRUE(),FALSE())</formula>
    </cfRule>
  </conditionalFormatting>
  <conditionalFormatting sqref="F84">
    <cfRule type="expression" dxfId="8" priority="4" stopIfTrue="1">
      <formula>IF($J83="OK",IF(H83=1,TRUE(),FALSE()),FALSE())</formula>
    </cfRule>
    <cfRule type="expression" dxfId="7" priority="5" stopIfTrue="1">
      <formula>IF($J83="Empate",IF(H83=1,TRUE(),FALSE()),FALSE())</formula>
    </cfRule>
    <cfRule type="expression" dxfId="6" priority="6" stopIfTrue="1">
      <formula>IF($J83="Empate",IF(H83=2,TRUE(),FALSE()),FALSE())</formula>
    </cfRule>
  </conditionalFormatting>
  <conditionalFormatting sqref="F13:F82">
    <cfRule type="cellIs" dxfId="5" priority="11" stopIfTrue="1" operator="equal">
      <formula>""</formula>
    </cfRule>
  </conditionalFormatting>
  <conditionalFormatting sqref="D13:D82">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82">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82">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4"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67" t="s">
        <v>118</v>
      </c>
      <c r="E1" s="4"/>
      <c r="F1" s="4"/>
      <c r="G1" s="4"/>
    </row>
    <row r="2" spans="1:7" x14ac:dyDescent="0.2">
      <c r="A2" s="17" t="s">
        <v>10</v>
      </c>
      <c r="B2" s="68" t="s">
        <v>120</v>
      </c>
      <c r="E2" s="4"/>
      <c r="F2" s="4"/>
      <c r="G2" s="4"/>
    </row>
    <row r="3" spans="1:7" x14ac:dyDescent="0.2">
      <c r="A3" s="17" t="s">
        <v>11</v>
      </c>
      <c r="B3" s="68" t="s">
        <v>119</v>
      </c>
      <c r="C3" s="5"/>
      <c r="E3" s="64"/>
      <c r="F3" s="4"/>
      <c r="G3" s="4"/>
    </row>
    <row r="4" spans="1:7" x14ac:dyDescent="0.2">
      <c r="A4" s="17" t="s">
        <v>12</v>
      </c>
      <c r="B4" s="67" t="s">
        <v>129</v>
      </c>
      <c r="C4" s="5"/>
      <c r="E4" s="64"/>
      <c r="F4" s="4"/>
      <c r="G4" s="4"/>
    </row>
    <row r="5" spans="1:7" x14ac:dyDescent="0.2">
      <c r="A5" s="17" t="s">
        <v>13</v>
      </c>
      <c r="B5" s="10" t="s">
        <v>36</v>
      </c>
      <c r="C5" s="5"/>
      <c r="E5" s="64"/>
      <c r="F5" s="4"/>
      <c r="G5" s="4"/>
    </row>
    <row r="6" spans="1:7" x14ac:dyDescent="0.2">
      <c r="A6" s="17" t="s">
        <v>31</v>
      </c>
      <c r="B6" s="13" t="s">
        <v>37</v>
      </c>
      <c r="C6" s="5"/>
      <c r="E6" s="64"/>
      <c r="F6" s="4"/>
      <c r="G6" s="4"/>
    </row>
    <row r="7" spans="1:7" x14ac:dyDescent="0.2">
      <c r="A7" s="17" t="s">
        <v>14</v>
      </c>
      <c r="B7" s="5" t="s">
        <v>30</v>
      </c>
      <c r="C7" s="5"/>
      <c r="E7" s="64"/>
      <c r="F7" s="4"/>
      <c r="G7" s="4"/>
    </row>
    <row r="8" spans="1:7" x14ac:dyDescent="0.2">
      <c r="A8" s="26" t="s">
        <v>23</v>
      </c>
      <c r="B8" s="57">
        <v>407983.68999999989</v>
      </c>
      <c r="C8" s="5"/>
      <c r="E8" s="64"/>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6" t="s">
        <v>33</v>
      </c>
      <c r="E14" s="4"/>
      <c r="F14" s="4"/>
      <c r="G14" s="4"/>
    </row>
    <row r="15" spans="1:7" x14ac:dyDescent="0.2">
      <c r="A15" s="66" t="s">
        <v>34</v>
      </c>
      <c r="E15" s="4"/>
      <c r="F15" s="4"/>
      <c r="G15" s="4"/>
    </row>
    <row r="16" spans="1:7" x14ac:dyDescent="0.2">
      <c r="A16" s="66" t="s">
        <v>35</v>
      </c>
      <c r="B16" s="25"/>
      <c r="E16" s="25"/>
      <c r="F16" s="4"/>
      <c r="G16" s="4"/>
    </row>
    <row r="17" spans="1:256" s="24" customFormat="1" x14ac:dyDescent="0.2">
      <c r="A17" s="23" t="s">
        <v>21</v>
      </c>
      <c r="B17" s="25" t="s">
        <v>121</v>
      </c>
      <c r="C17" s="25" t="s">
        <v>122</v>
      </c>
      <c r="D17" s="25"/>
      <c r="E17" s="25"/>
      <c r="F17" s="25"/>
      <c r="G17" s="25"/>
      <c r="H17" s="25"/>
      <c r="I17" s="25"/>
      <c r="J17" s="25"/>
      <c r="K17" s="25"/>
      <c r="L17" s="25"/>
      <c r="M17" s="25"/>
    </row>
    <row r="18" spans="1:256" s="24" customFormat="1" x14ac:dyDescent="0.2">
      <c r="A18" s="23" t="s">
        <v>22</v>
      </c>
      <c r="B18" s="65" t="s">
        <v>124</v>
      </c>
      <c r="C18" s="59" t="s">
        <v>123</v>
      </c>
      <c r="D18" s="59"/>
      <c r="E18" s="59"/>
      <c r="F18" s="59"/>
      <c r="G18" s="59"/>
      <c r="H18" s="25"/>
      <c r="I18" s="25"/>
      <c r="J18" s="25"/>
      <c r="K18" s="25"/>
      <c r="L18" s="25"/>
      <c r="M18" s="25"/>
      <c r="IV18" s="25"/>
    </row>
    <row r="19" spans="1:256" x14ac:dyDescent="0.2">
      <c r="B19" s="25"/>
      <c r="E19" s="4"/>
      <c r="F19" s="25"/>
      <c r="G19" s="25"/>
    </row>
    <row r="20" spans="1:256" x14ac:dyDescent="0.2">
      <c r="B20" s="25"/>
      <c r="E20" s="63"/>
      <c r="F20" s="25"/>
      <c r="G20" s="25"/>
    </row>
    <row r="21" spans="1:256" x14ac:dyDescent="0.2">
      <c r="E21" s="63"/>
      <c r="F21" s="63"/>
      <c r="G21" s="63"/>
    </row>
    <row r="22" spans="1:256" x14ac:dyDescent="0.2">
      <c r="E22" s="63"/>
      <c r="F22" s="63"/>
      <c r="G22" s="63"/>
    </row>
    <row r="23" spans="1:256" ht="63.75" x14ac:dyDescent="0.2">
      <c r="A23" s="21" t="s">
        <v>15</v>
      </c>
      <c r="B23" s="22" t="s">
        <v>127</v>
      </c>
      <c r="E23" s="4"/>
      <c r="F23" s="4"/>
      <c r="G23" s="63"/>
    </row>
    <row r="24" spans="1:256" ht="63.75" x14ac:dyDescent="0.2">
      <c r="A24" s="21" t="s">
        <v>16</v>
      </c>
      <c r="B24" s="22" t="s">
        <v>128</v>
      </c>
      <c r="E24" s="4"/>
      <c r="F24" s="4"/>
      <c r="G24" s="63"/>
    </row>
    <row r="25" spans="1:256" ht="51" x14ac:dyDescent="0.2">
      <c r="A25" s="21" t="s">
        <v>17</v>
      </c>
      <c r="B25" s="70" t="s">
        <v>125</v>
      </c>
      <c r="C25" s="9"/>
      <c r="E25" s="4"/>
      <c r="F25" s="4"/>
      <c r="G25" s="63"/>
    </row>
    <row r="26" spans="1:256" ht="25.5" x14ac:dyDescent="0.2">
      <c r="A26" s="21" t="s">
        <v>18</v>
      </c>
      <c r="B26" s="22" t="s">
        <v>28</v>
      </c>
      <c r="E26" s="4"/>
      <c r="F26" s="4"/>
      <c r="G26" s="63"/>
    </row>
    <row r="27" spans="1:256" ht="25.5" x14ac:dyDescent="0.2">
      <c r="A27" s="21" t="s">
        <v>32</v>
      </c>
      <c r="B27" s="69" t="s">
        <v>126</v>
      </c>
      <c r="G27" s="63"/>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2022-07-28T18:50:42Z</cp:lastPrinted>
  <dcterms:created xsi:type="dcterms:W3CDTF">2006-04-18T17:38:46Z</dcterms:created>
  <dcterms:modified xsi:type="dcterms:W3CDTF">2022-07-28T20:23:46Z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