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9-23 - Eventual Aquisição de Materiais e Ferramentas Setor de Iluminação - SMOTSP\"/>
    </mc:Choice>
  </mc:AlternateContent>
  <xr:revisionPtr revIDLastSave="0" documentId="13_ncr:1_{415ADAAA-375B-4A8B-8CA3-2EFD034B7EE1}"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Preços'!$A$11:$G$47</definedName>
    <definedName name="_GoBack" localSheetId="1">Dados!$B$3</definedName>
    <definedName name="_Hlk127178289"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14" i="1" l="1"/>
  <c r="G15" i="1"/>
  <c r="G31" i="1"/>
  <c r="G32" i="1"/>
  <c r="G33" i="1"/>
  <c r="A41" i="1" l="1"/>
  <c r="A42" i="1"/>
  <c r="A43" i="1"/>
  <c r="A44" i="1"/>
  <c r="A45" i="1"/>
  <c r="A46" i="1"/>
  <c r="A47" i="1"/>
  <c r="A40" i="1"/>
  <c r="E6" i="1"/>
  <c r="G13" i="1"/>
  <c r="A4" i="1"/>
  <c r="A38" i="1"/>
  <c r="A39" i="1"/>
  <c r="A37" i="1"/>
  <c r="A36" i="1"/>
  <c r="A6" i="1"/>
  <c r="A5" i="1"/>
  <c r="A3" i="1"/>
  <c r="F35" i="1" l="1"/>
</calcChain>
</file>

<file path=xl/sharedStrings.xml><?xml version="1.0" encoding="utf-8"?>
<sst xmlns="http://schemas.openxmlformats.org/spreadsheetml/2006/main" count="100" uniqueCount="78">
  <si>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</si>
  <si>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</si>
  <si>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</si>
  <si>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</si>
  <si>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</si>
  <si>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</si>
  <si>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</si>
  <si>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</si>
  <si>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</si>
  <si>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</si>
  <si>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</si>
  <si>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</si>
  <si>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</si>
  <si>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</si>
  <si>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</si>
  <si>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</si>
  <si>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</si>
  <si>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</si>
  <si>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</si>
  <si>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</si>
  <si>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</si>
  <si>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</si>
  <si>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</si>
  <si>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</si>
  <si>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</si>
  <si>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</si>
  <si>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</si>
  <si>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</si>
  <si>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</si>
  <si>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</si>
  <si>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</si>
  <si>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</si>
  <si>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</si>
  <si>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</si>
  <si>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</si>
  <si>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</si>
  <si>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</si>
  <si>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</si>
  <si>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</si>
  <si>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</si>
  <si>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</si>
  <si>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</si>
  <si>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</si>
  <si>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</si>
  <si>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</si>
  <si>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</si>
  <si>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A administração rejeitará, no todo ou em parte, o fornecimento executado em desacordo com os termos do Edital e seus anexos.</t>
  </si>
  <si>
    <t>UNID</t>
  </si>
  <si>
    <t>Sec. Obras</t>
  </si>
  <si>
    <t>A execução do objeto da presente licitação será realizada junto a Secretaria obedecendo, na íntegra, ao detalhamento do termo de referência (ANEXO II).</t>
  </si>
  <si>
    <t>Prazo da Ata: 12 meses a contar de sua assinatura.</t>
  </si>
  <si>
    <t>Lâmpada Vapor Metálico Ovoide 400w soquete E40</t>
  </si>
  <si>
    <t>Drive Para Reparo De Refletor Led Bivolt 50w + Chip Descrição: Reator Drive BIVOLT Especificações Avaliação Impermeável: IP65 Potência 50W Tensão de entrada: AC 100-265V (50/60hz) BI VOLT Tensão de Saída: DC 22-38V</t>
  </si>
  <si>
    <t>Base P/ Rele Fotoeletrônico Tensão: 100/240V~ 50/60Hz Bivolt automático Rigidez dielétrica : Maior 2500V; Corrente nominal: 10A; Suporta uma força vertical de 50N (5kg); Material do produto: alça e soquete em nylon com fibra de vidro, corpo em copolímero polipropileno, terminais de encaixe em latão estanhado; Corrente: 10 A; Tomada giratória 360, com suporte plástico; Seção transversal dos fios de 1,5mm e comprimento de 30cm; Ligação a 3 fios: fase 1 (preto), neutro ou fase 2 (branco) e carga (vermelho)</t>
  </si>
  <si>
    <t>Poste de concreto duplo T 9 metros 150 DAN</t>
  </si>
  <si>
    <t>Poste colonial 3 metros de altura com 2 globos com bocal E27</t>
  </si>
  <si>
    <t>Braço Suporte Luminária Publica Solar Led Fotovoltaica 50cm Dimensões: 50cm de diâmetro Boca de encaixe de 5 .5cm Base 15x15cm Pintura Eletrostática</t>
  </si>
  <si>
    <t>Jogo De Brocas 15 Peças Para Furadeira com mandril 3/8 Jogo composto por: 05 brocas para metal: 2- 3 - 4 - 5 - 6 – 8 - 10mm; 05 brocas para concreto:2- 3 - 4 - 5 - 6 – 8 - 10mm; 05 brocas para madeira: 2- 3 - 4 - 5 - 6 – 8 - 10mm;</t>
  </si>
  <si>
    <t>Lâmpada led refletor solar de 700w</t>
  </si>
  <si>
    <t>PARAFUSO MÁQUINA 5/8 X 400 MM COMPLETO</t>
  </si>
  <si>
    <t xml:space="preserve">LUMINÁRIA PUBLICA LED 400W - POTÊNCIA 400W, VOLTAGEM BIVOLT AUTOMÁTICO (85 - 265V) – FLUXO LUMINOSO: 40.000 LUMENS
</t>
  </si>
  <si>
    <t xml:space="preserve">Fita isolante antichama 19mm*20m  </t>
  </si>
  <si>
    <t>Braço galvanizado eletrolítico de 1 metro 25 mm</t>
  </si>
  <si>
    <t>Bocal com rabicho termo plastico E27</t>
  </si>
  <si>
    <t xml:space="preserve">Cabo rígido de 6mm 100 metros 750v  </t>
  </si>
  <si>
    <t>Lâmpada vapor metálico 400w soquete e 40</t>
  </si>
  <si>
    <t>Lâmpada vapor metálico 400w soquete e 40 cor azul</t>
  </si>
  <si>
    <t>Bocal de louça E27</t>
  </si>
  <si>
    <t>Lâmpada led Potência: 30W- Tipo de Soquete: E27- Tensão Elétrica: Bivolt- Cor da Luz: Branco- Efeito de Iluminação: Luz Fria- Temperatura da Cor (K): 6500K- IRC : 80- Sensação da Cor: Luz Clean- Consumo de Energia (K/H): 28- Índice de Proteção (IP): IP 20- Durabilidade da Lâmpada: 25.000 horas- Ângulo: 360</t>
  </si>
  <si>
    <t>Relé Fotoelétrico Fotocélula C/ Janela 110v/ 220v Potência 1800VA / 1000W Frequência 50/60Hz   NF54QR54</t>
  </si>
  <si>
    <t>Luminária Led 50w Iluminação Publica De Poste Prova Dagua. Potência: 50w; Cor da Luz: Branco Frio - 6000K; Modelo: Luminária Pública Petala para Poste; Temperatura da cor: 6000k-65000k; Voltagem: Bivolt Automático (110v-220v); Ângulo de abertura: 125º; Resistência a água: Sim - IP67; Dimensões: 49 x 21 cm; Diâmetro Bocal: 5,5cm</t>
  </si>
  <si>
    <t>Lampada Led 50w E40 A125 Autovolt 6500k Branca Fria</t>
  </si>
  <si>
    <t>Rolo</t>
  </si>
  <si>
    <t>PREGÃO ELETRÔNICO Nº 119/2023</t>
  </si>
  <si>
    <t>PROCESSO ADMINISTRATIVO N° 2295/2023 de 26/06/2023</t>
  </si>
  <si>
    <t>EVENTUAL AQUISIÇÃO MATERIAIS E FERRAMENTAS SETOR DE ILUMINAÇÃO - SRP</t>
  </si>
  <si>
    <t>O pagamento do objeto de que trata o PREGÃO ELETRÔNICO 119/2023, será efetuado pela Tesouraria da Prefeitura Municipal de Sumidouro.</t>
  </si>
  <si>
    <t>Abertura das Propostas: 03/10/2023,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</si>
</sst>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52212</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213074"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2295/23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7"/>
  <sheetViews>
    <sheetView tabSelected="1" zoomScale="115" zoomScaleNormal="115" zoomScaleSheetLayoutView="100" workbookViewId="0"/>
  </sheetViews>
  <sheetFormatPr defaultRowHeight="12.75" x14ac:dyDescent="0.2"/>
  <cols>
    <col min="1" max="1" width="4.5703125" style="1" customWidth="1"/>
    <col min="2" max="2" width="5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119/2023  -  ABERTURA DAS PROPOSTAS: 03/10/2023, ÀS 10:00HS</v>
      </c>
      <c r="B3" s="70"/>
      <c r="C3" s="70"/>
      <c r="D3" s="70"/>
      <c r="E3" s="70"/>
      <c r="F3" s="70"/>
      <c r="G3" s="70"/>
    </row>
    <row r="4" spans="1:11" x14ac:dyDescent="0.2">
      <c r="A4" s="71" t="str">
        <f>Dados!B3</f>
        <v>EVENTUAL AQUISIÇÃO MATERIAIS E FERRAMENTAS SETOR DE ILUMINAÇÃO - SRP</v>
      </c>
      <c r="B4" s="71"/>
      <c r="C4" s="71"/>
      <c r="D4" s="71"/>
      <c r="E4" s="71"/>
      <c r="F4" s="71"/>
      <c r="G4" s="71"/>
    </row>
    <row r="5" spans="1:11" x14ac:dyDescent="0.2">
      <c r="A5" s="70" t="str">
        <f>Dados!B2</f>
        <v>PROCESSO ADMINISTRATIVO N° 2295/2023 de 26/06/2023</v>
      </c>
      <c r="B5" s="70"/>
      <c r="C5" s="70"/>
      <c r="D5" s="70"/>
      <c r="E5" s="70"/>
      <c r="F5" s="70"/>
      <c r="G5" s="70"/>
    </row>
    <row r="6" spans="1:11" x14ac:dyDescent="0.2">
      <c r="A6" s="52" t="str">
        <f>Dados!B7</f>
        <v>MENOR PREÇO POR ITEM</v>
      </c>
      <c r="B6" s="52"/>
      <c r="C6" s="68" t="s">
        <v>29</v>
      </c>
      <c r="D6" s="68"/>
      <c r="E6" s="69">
        <f>Dados!B8</f>
        <v>375656.68</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51</v>
      </c>
      <c r="C13" s="34" t="s">
        <v>47</v>
      </c>
      <c r="D13" s="49">
        <v>200</v>
      </c>
      <c r="E13" s="51">
        <v>116.34</v>
      </c>
      <c r="F13" s="56"/>
      <c r="G13" s="35" t="str">
        <f>IF(F13="","",IF(ISTEXT(F13),"NC",F13*D13))</f>
        <v/>
      </c>
      <c r="H13" s="41"/>
      <c r="K13" s="7"/>
    </row>
    <row r="14" spans="1:11" s="8" customFormat="1" ht="45" x14ac:dyDescent="0.2">
      <c r="A14" s="33">
        <v>2</v>
      </c>
      <c r="B14" s="31" t="s">
        <v>52</v>
      </c>
      <c r="C14" s="34" t="s">
        <v>47</v>
      </c>
      <c r="D14" s="49">
        <v>100</v>
      </c>
      <c r="E14" s="51">
        <v>80.88</v>
      </c>
      <c r="F14" s="56"/>
      <c r="G14" s="35" t="str">
        <f t="shared" ref="G14:G33" si="0">IF(F14="","",IF(ISTEXT(F14),"NC",F14*D14))</f>
        <v/>
      </c>
      <c r="H14" s="41"/>
      <c r="K14" s="7"/>
    </row>
    <row r="15" spans="1:11" s="8" customFormat="1" ht="78.75" x14ac:dyDescent="0.2">
      <c r="A15" s="33">
        <v>3</v>
      </c>
      <c r="B15" s="31" t="s">
        <v>53</v>
      </c>
      <c r="C15" s="34" t="s">
        <v>47</v>
      </c>
      <c r="D15" s="49">
        <v>150</v>
      </c>
      <c r="E15" s="51">
        <v>21.2</v>
      </c>
      <c r="F15" s="56"/>
      <c r="G15" s="35" t="str">
        <f t="shared" si="0"/>
        <v/>
      </c>
      <c r="H15" s="41"/>
      <c r="K15" s="7"/>
    </row>
    <row r="16" spans="1:11" s="8" customFormat="1" ht="11.25" x14ac:dyDescent="0.2">
      <c r="A16" s="33">
        <v>4</v>
      </c>
      <c r="B16" s="31" t="s">
        <v>54</v>
      </c>
      <c r="C16" s="34" t="s">
        <v>47</v>
      </c>
      <c r="D16" s="49">
        <v>50</v>
      </c>
      <c r="E16" s="51">
        <v>604.74</v>
      </c>
      <c r="F16" s="56"/>
      <c r="G16" s="35" t="str">
        <f t="shared" ref="G16:G30" si="1">IF(F16="","",IF(ISTEXT(F16),"NC",F16*D16))</f>
        <v/>
      </c>
      <c r="H16" s="41"/>
      <c r="K16" s="7"/>
    </row>
    <row r="17" spans="1:11" s="8" customFormat="1" ht="11.25" x14ac:dyDescent="0.2">
      <c r="A17" s="33">
        <v>5</v>
      </c>
      <c r="B17" s="31" t="s">
        <v>55</v>
      </c>
      <c r="C17" s="34" t="s">
        <v>47</v>
      </c>
      <c r="D17" s="49">
        <v>20</v>
      </c>
      <c r="E17" s="51">
        <v>1924.64</v>
      </c>
      <c r="F17" s="56"/>
      <c r="G17" s="35" t="str">
        <f t="shared" si="1"/>
        <v/>
      </c>
      <c r="H17" s="41"/>
      <c r="K17" s="7"/>
    </row>
    <row r="18" spans="1:11" s="8" customFormat="1" ht="33.75" x14ac:dyDescent="0.2">
      <c r="A18" s="33">
        <v>6</v>
      </c>
      <c r="B18" s="31" t="s">
        <v>56</v>
      </c>
      <c r="C18" s="34" t="s">
        <v>47</v>
      </c>
      <c r="D18" s="49">
        <v>200</v>
      </c>
      <c r="E18" s="51">
        <v>104.16</v>
      </c>
      <c r="F18" s="56"/>
      <c r="G18" s="35" t="str">
        <f t="shared" si="1"/>
        <v/>
      </c>
      <c r="H18" s="41"/>
      <c r="K18" s="7"/>
    </row>
    <row r="19" spans="1:11" s="8" customFormat="1" ht="45" x14ac:dyDescent="0.2">
      <c r="A19" s="33">
        <v>7</v>
      </c>
      <c r="B19" s="31" t="s">
        <v>57</v>
      </c>
      <c r="C19" s="34" t="s">
        <v>47</v>
      </c>
      <c r="D19" s="49">
        <v>2</v>
      </c>
      <c r="E19" s="51">
        <v>99.59</v>
      </c>
      <c r="F19" s="56"/>
      <c r="G19" s="35" t="str">
        <f t="shared" si="1"/>
        <v/>
      </c>
      <c r="H19" s="41"/>
      <c r="K19" s="7"/>
    </row>
    <row r="20" spans="1:11" s="8" customFormat="1" ht="11.25" x14ac:dyDescent="0.2">
      <c r="A20" s="33">
        <v>8</v>
      </c>
      <c r="B20" s="31" t="s">
        <v>58</v>
      </c>
      <c r="C20" s="34" t="s">
        <v>47</v>
      </c>
      <c r="D20" s="49">
        <v>200</v>
      </c>
      <c r="E20" s="51">
        <v>246.19</v>
      </c>
      <c r="F20" s="56"/>
      <c r="G20" s="35" t="str">
        <f t="shared" si="1"/>
        <v/>
      </c>
      <c r="H20" s="41"/>
      <c r="K20" s="7"/>
    </row>
    <row r="21" spans="1:11" s="8" customFormat="1" ht="11.25" x14ac:dyDescent="0.2">
      <c r="A21" s="33">
        <v>9</v>
      </c>
      <c r="B21" s="31" t="s">
        <v>59</v>
      </c>
      <c r="C21" s="34" t="s">
        <v>47</v>
      </c>
      <c r="D21" s="49">
        <v>1000</v>
      </c>
      <c r="E21" s="51">
        <v>14</v>
      </c>
      <c r="F21" s="56"/>
      <c r="G21" s="35" t="str">
        <f t="shared" si="1"/>
        <v/>
      </c>
      <c r="H21" s="41"/>
      <c r="K21" s="7"/>
    </row>
    <row r="22" spans="1:11" s="8" customFormat="1" ht="33.75" x14ac:dyDescent="0.2">
      <c r="A22" s="33">
        <v>10</v>
      </c>
      <c r="B22" s="31" t="s">
        <v>60</v>
      </c>
      <c r="C22" s="34" t="s">
        <v>47</v>
      </c>
      <c r="D22" s="49">
        <v>100</v>
      </c>
      <c r="E22" s="51">
        <v>412.03</v>
      </c>
      <c r="F22" s="56"/>
      <c r="G22" s="35" t="str">
        <f t="shared" si="1"/>
        <v/>
      </c>
      <c r="H22" s="41"/>
      <c r="K22" s="7"/>
    </row>
    <row r="23" spans="1:11" s="8" customFormat="1" ht="11.25" x14ac:dyDescent="0.2">
      <c r="A23" s="33">
        <v>11</v>
      </c>
      <c r="B23" s="31" t="s">
        <v>61</v>
      </c>
      <c r="C23" s="34" t="s">
        <v>47</v>
      </c>
      <c r="D23" s="49">
        <v>100</v>
      </c>
      <c r="E23" s="51">
        <v>16.36</v>
      </c>
      <c r="F23" s="56"/>
      <c r="G23" s="35" t="str">
        <f t="shared" si="1"/>
        <v/>
      </c>
      <c r="H23" s="41"/>
      <c r="K23" s="7"/>
    </row>
    <row r="24" spans="1:11" s="8" customFormat="1" ht="11.25" x14ac:dyDescent="0.2">
      <c r="A24" s="33">
        <v>12</v>
      </c>
      <c r="B24" s="31" t="s">
        <v>62</v>
      </c>
      <c r="C24" s="34" t="s">
        <v>47</v>
      </c>
      <c r="D24" s="49">
        <v>200</v>
      </c>
      <c r="E24" s="51">
        <v>35.93</v>
      </c>
      <c r="F24" s="56"/>
      <c r="G24" s="35" t="str">
        <f t="shared" si="1"/>
        <v/>
      </c>
      <c r="H24" s="41"/>
      <c r="K24" s="7"/>
    </row>
    <row r="25" spans="1:11" s="8" customFormat="1" ht="11.25" x14ac:dyDescent="0.2">
      <c r="A25" s="33">
        <v>13</v>
      </c>
      <c r="B25" s="31" t="s">
        <v>63</v>
      </c>
      <c r="C25" s="34" t="s">
        <v>47</v>
      </c>
      <c r="D25" s="49">
        <v>250</v>
      </c>
      <c r="E25" s="51">
        <v>4.24</v>
      </c>
      <c r="F25" s="56"/>
      <c r="G25" s="35" t="str">
        <f t="shared" si="1"/>
        <v/>
      </c>
      <c r="H25" s="41"/>
      <c r="K25" s="7"/>
    </row>
    <row r="26" spans="1:11" s="8" customFormat="1" ht="11.25" x14ac:dyDescent="0.2">
      <c r="A26" s="33">
        <v>14</v>
      </c>
      <c r="B26" s="31" t="s">
        <v>64</v>
      </c>
      <c r="C26" s="34" t="s">
        <v>72</v>
      </c>
      <c r="D26" s="49">
        <v>10</v>
      </c>
      <c r="E26" s="51">
        <v>704.27</v>
      </c>
      <c r="F26" s="56"/>
      <c r="G26" s="35" t="str">
        <f t="shared" si="1"/>
        <v/>
      </c>
      <c r="H26" s="41"/>
      <c r="K26" s="7"/>
    </row>
    <row r="27" spans="1:11" s="8" customFormat="1" ht="11.25" x14ac:dyDescent="0.2">
      <c r="A27" s="33">
        <v>15</v>
      </c>
      <c r="B27" s="31" t="s">
        <v>65</v>
      </c>
      <c r="C27" s="34" t="s">
        <v>47</v>
      </c>
      <c r="D27" s="49">
        <v>100</v>
      </c>
      <c r="E27" s="51">
        <v>72.040000000000006</v>
      </c>
      <c r="F27" s="56"/>
      <c r="G27" s="35" t="str">
        <f t="shared" si="1"/>
        <v/>
      </c>
      <c r="H27" s="41"/>
      <c r="K27" s="7"/>
    </row>
    <row r="28" spans="1:11" s="8" customFormat="1" ht="11.25" x14ac:dyDescent="0.2">
      <c r="A28" s="33">
        <v>16</v>
      </c>
      <c r="B28" s="31" t="s">
        <v>66</v>
      </c>
      <c r="C28" s="34" t="s">
        <v>47</v>
      </c>
      <c r="D28" s="49">
        <v>50</v>
      </c>
      <c r="E28" s="51">
        <v>72.040000000000006</v>
      </c>
      <c r="F28" s="56"/>
      <c r="G28" s="35" t="str">
        <f t="shared" si="1"/>
        <v/>
      </c>
      <c r="H28" s="41"/>
      <c r="K28" s="7"/>
    </row>
    <row r="29" spans="1:11" s="8" customFormat="1" ht="11.25" x14ac:dyDescent="0.2">
      <c r="A29" s="33">
        <v>17</v>
      </c>
      <c r="B29" s="31" t="s">
        <v>67</v>
      </c>
      <c r="C29" s="34" t="s">
        <v>47</v>
      </c>
      <c r="D29" s="49">
        <v>200</v>
      </c>
      <c r="E29" s="51">
        <v>6.3</v>
      </c>
      <c r="F29" s="56"/>
      <c r="G29" s="35" t="str">
        <f t="shared" si="1"/>
        <v/>
      </c>
      <c r="H29" s="41"/>
      <c r="K29" s="7"/>
    </row>
    <row r="30" spans="1:11" s="8" customFormat="1" ht="56.25" x14ac:dyDescent="0.2">
      <c r="A30" s="33">
        <v>18</v>
      </c>
      <c r="B30" s="31" t="s">
        <v>68</v>
      </c>
      <c r="C30" s="34" t="s">
        <v>47</v>
      </c>
      <c r="D30" s="49">
        <v>1000</v>
      </c>
      <c r="E30" s="51">
        <v>30.99</v>
      </c>
      <c r="F30" s="56"/>
      <c r="G30" s="35" t="str">
        <f t="shared" si="1"/>
        <v/>
      </c>
      <c r="H30" s="41"/>
      <c r="K30" s="7"/>
    </row>
    <row r="31" spans="1:11" s="8" customFormat="1" ht="22.5" x14ac:dyDescent="0.2">
      <c r="A31" s="33">
        <v>19</v>
      </c>
      <c r="B31" s="31" t="s">
        <v>69</v>
      </c>
      <c r="C31" s="34" t="s">
        <v>47</v>
      </c>
      <c r="D31" s="49">
        <v>500</v>
      </c>
      <c r="E31" s="51">
        <v>37.56</v>
      </c>
      <c r="F31" s="56"/>
      <c r="G31" s="35" t="str">
        <f t="shared" si="0"/>
        <v/>
      </c>
      <c r="H31" s="41"/>
      <c r="K31" s="7"/>
    </row>
    <row r="32" spans="1:11" s="8" customFormat="1" ht="56.25" x14ac:dyDescent="0.2">
      <c r="A32" s="33">
        <v>20</v>
      </c>
      <c r="B32" s="31" t="s">
        <v>70</v>
      </c>
      <c r="C32" s="34" t="s">
        <v>47</v>
      </c>
      <c r="D32" s="49">
        <v>200</v>
      </c>
      <c r="E32" s="51">
        <v>136.79</v>
      </c>
      <c r="F32" s="56"/>
      <c r="G32" s="35" t="str">
        <f t="shared" si="0"/>
        <v/>
      </c>
      <c r="H32" s="41"/>
      <c r="K32" s="7"/>
    </row>
    <row r="33" spans="1:11" s="8" customFormat="1" ht="11.25" x14ac:dyDescent="0.2">
      <c r="A33" s="33">
        <v>21</v>
      </c>
      <c r="B33" s="31" t="s">
        <v>71</v>
      </c>
      <c r="C33" s="34" t="s">
        <v>47</v>
      </c>
      <c r="D33" s="49">
        <v>500</v>
      </c>
      <c r="E33" s="51">
        <v>81.599999999999994</v>
      </c>
      <c r="F33" s="56"/>
      <c r="G33" s="35" t="str">
        <f t="shared" si="0"/>
        <v/>
      </c>
      <c r="H33" s="41"/>
      <c r="K33" s="7"/>
    </row>
    <row r="34" spans="1:11" s="27" customFormat="1" ht="9" x14ac:dyDescent="0.2">
      <c r="A34" s="37"/>
      <c r="E34" s="47"/>
      <c r="F34" s="63" t="s">
        <v>27</v>
      </c>
      <c r="G34" s="64"/>
      <c r="H34" s="42"/>
    </row>
    <row r="35" spans="1:11" ht="14.25" customHeight="1" x14ac:dyDescent="0.2">
      <c r="F35" s="65" t="str">
        <f>IF(SUM(G13:G33)=0,"",SUM(G13:G33))</f>
        <v/>
      </c>
      <c r="G35" s="66"/>
      <c r="H35" s="43"/>
    </row>
    <row r="36" spans="1:11" s="38" customFormat="1" ht="9" x14ac:dyDescent="0.2">
      <c r="A36" s="60" t="str">
        <f>" - "&amp;Dados!B23</f>
        <v xml:space="preserve"> - A execução do objeto da presente licitação será realizada junto a Secretaria obedecendo, na íntegra, ao detalhamento do termo de referência (ANEXO II).</v>
      </c>
      <c r="B36" s="60"/>
      <c r="C36" s="60"/>
      <c r="D36" s="60"/>
      <c r="E36" s="60"/>
      <c r="F36" s="60"/>
      <c r="G36" s="60"/>
      <c r="H36" s="44"/>
    </row>
    <row r="37" spans="1:11" s="38" customFormat="1" ht="9" x14ac:dyDescent="0.2">
      <c r="A37" s="60" t="str">
        <f>" - "&amp;Dados!B24</f>
        <v xml:space="preserve"> - A administração rejeitará, no todo ou em parte, o fornecimento executado em desacordo com os termos do Edital e seus anexos.</v>
      </c>
      <c r="B37" s="60"/>
      <c r="C37" s="60"/>
      <c r="D37" s="60"/>
      <c r="E37" s="60"/>
      <c r="F37" s="60"/>
      <c r="G37" s="60"/>
      <c r="H37" s="44"/>
    </row>
    <row r="38" spans="1:11" s="38" customFormat="1" ht="9" x14ac:dyDescent="0.2">
      <c r="A38" s="60" t="str">
        <f>" - "&amp;Dados!B25</f>
        <v xml:space="preserve"> - O pagamento do objeto de que trata o PREGÃO ELETRÔNICO 119/2023, será efetuado pela Tesouraria da Prefeitura Municipal de Sumidouro.</v>
      </c>
      <c r="B38" s="60"/>
      <c r="C38" s="60"/>
      <c r="D38" s="60"/>
      <c r="E38" s="60"/>
      <c r="F38" s="60"/>
      <c r="G38" s="60"/>
      <c r="H38" s="44"/>
    </row>
    <row r="39" spans="1:11" s="27" customFormat="1" ht="9" x14ac:dyDescent="0.2">
      <c r="A39" s="60" t="str">
        <f>" - "&amp;Dados!B26</f>
        <v xml:space="preserve"> - Proposta válida por 60 (sessenta) dias</v>
      </c>
      <c r="B39" s="60"/>
      <c r="C39" s="60"/>
      <c r="D39" s="60"/>
      <c r="E39" s="60"/>
      <c r="F39" s="60"/>
      <c r="G39" s="60"/>
      <c r="H39" s="42"/>
    </row>
    <row r="40" spans="1:11" ht="21" customHeight="1" x14ac:dyDescent="0.2">
      <c r="A40" s="60" t="str">
        <f>" - "&amp;Dados!B28</f>
        <v xml:space="preserve"> - A Licitante poderá apresentar prospecto, ficha técnica ou outros documentos com informações que permitam a melhor identificação e qualificação do(s) item(ns) licitado(s);</v>
      </c>
      <c r="B40" s="60"/>
      <c r="C40" s="60"/>
      <c r="D40" s="60"/>
      <c r="E40" s="60"/>
      <c r="F40" s="60"/>
      <c r="G40" s="60"/>
      <c r="H40" s="45"/>
    </row>
    <row r="41" spans="1:11" x14ac:dyDescent="0.2">
      <c r="A41" s="60" t="str">
        <f>" - "&amp;Dados!B29</f>
        <v xml:space="preserve"> - A proposta de preços ajustada ao lance final deverá conter o valor numérico dos preços unitários e totais, não podendo exceder o valor do lance final;</v>
      </c>
      <c r="B41" s="60"/>
      <c r="C41" s="60"/>
      <c r="D41" s="60"/>
      <c r="E41" s="60"/>
      <c r="F41" s="60"/>
      <c r="G41" s="60"/>
      <c r="H41" s="45"/>
    </row>
    <row r="42" spans="1:11" ht="21.75" customHeight="1" x14ac:dyDescent="0.2">
      <c r="A4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2" s="60"/>
      <c r="C42" s="60"/>
      <c r="D42" s="60"/>
      <c r="E42" s="60"/>
      <c r="F42" s="60"/>
      <c r="G42" s="60"/>
      <c r="H42" s="45"/>
    </row>
    <row r="43" spans="1:11" ht="21.75" customHeight="1" x14ac:dyDescent="0.2">
      <c r="A4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3" s="60"/>
      <c r="C43" s="60"/>
      <c r="D43" s="60"/>
      <c r="E43" s="60"/>
      <c r="F43" s="60"/>
      <c r="G43" s="60"/>
      <c r="H43" s="45"/>
    </row>
    <row r="44" spans="1:11" ht="21.75" customHeight="1" x14ac:dyDescent="0.2">
      <c r="A4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4" s="60"/>
      <c r="C44" s="60"/>
      <c r="D44" s="60"/>
      <c r="E44" s="60"/>
      <c r="F44" s="60"/>
      <c r="G44" s="60"/>
      <c r="H44" s="45"/>
    </row>
    <row r="45" spans="1:11" ht="21.75" customHeight="1" x14ac:dyDescent="0.2">
      <c r="A45" s="60" t="str">
        <f>" - "&amp;Dados!B33</f>
        <v xml:space="preserve"> - Declaramos que até a presente data inexistem fatos impeditivos a participação desta empresa ao presente certame licitatório, ciente da obrigatoriedade de declarar ocorrências posteriores;</v>
      </c>
      <c r="B45" s="60"/>
      <c r="C45" s="60"/>
      <c r="D45" s="60"/>
      <c r="E45" s="60"/>
      <c r="F45" s="60"/>
      <c r="G45" s="60"/>
      <c r="H45" s="45"/>
    </row>
    <row r="46" spans="1:11" ht="30" customHeight="1" x14ac:dyDescent="0.2">
      <c r="A4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6" s="60"/>
      <c r="C46" s="60"/>
      <c r="D46" s="60"/>
      <c r="E46" s="60"/>
      <c r="F46" s="60"/>
      <c r="G46" s="60"/>
    </row>
    <row r="47" spans="1:11" ht="25.5" customHeight="1" x14ac:dyDescent="0.2">
      <c r="A4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7" s="60"/>
      <c r="C47" s="60"/>
      <c r="D47" s="60"/>
      <c r="E47" s="60"/>
      <c r="F47" s="60"/>
      <c r="G47" s="60"/>
    </row>
  </sheetData>
  <sheetProtection algorithmName="SHA-512" hashValue="S3wZ/+TMFkQUU7ytShEDdt+Bgh/5BvHTPyx9RtkFUKKFvEWveh55vckuxNt5Ei0MAFlhE6qs3r6qusbKhq1V9w==" saltValue="mEETZoJJMTUvns/xY9gdOQ==" spinCount="100000" sheet="1" objects="1" scenarios="1"/>
  <autoFilter ref="A11:G47" xr:uid="{00000000-0009-0000-0000-000000000000}"/>
  <mergeCells count="23">
    <mergeCell ref="A46:G46"/>
    <mergeCell ref="A47:G47"/>
    <mergeCell ref="A40:G40"/>
    <mergeCell ref="A41:G41"/>
    <mergeCell ref="A42:G42"/>
    <mergeCell ref="A43:G43"/>
    <mergeCell ref="A44:G44"/>
    <mergeCell ref="A45:G45"/>
    <mergeCell ref="C6:D6"/>
    <mergeCell ref="E6:F6"/>
    <mergeCell ref="A2:G2"/>
    <mergeCell ref="A3:G3"/>
    <mergeCell ref="A4:G4"/>
    <mergeCell ref="A5:G5"/>
    <mergeCell ref="A36:G36"/>
    <mergeCell ref="A37:G37"/>
    <mergeCell ref="A38:G38"/>
    <mergeCell ref="B8:G8"/>
    <mergeCell ref="A39:G39"/>
    <mergeCell ref="B9:G9"/>
    <mergeCell ref="F34:G34"/>
    <mergeCell ref="F35:G35"/>
    <mergeCell ref="D10:G10"/>
  </mergeCells>
  <phoneticPr fontId="0" type="noConversion"/>
  <conditionalFormatting sqref="F34">
    <cfRule type="expression" dxfId="11" priority="1" stopIfTrue="1">
      <formula>IF($J34="Empate",IF(H34=1,TRUE(),FALSE()),FALSE())</formula>
    </cfRule>
    <cfRule type="expression" dxfId="10" priority="2" stopIfTrue="1">
      <formula>IF(H34="&gt;",FALSE(),IF(H34&gt;0,TRUE(),FALSE()))</formula>
    </cfRule>
    <cfRule type="expression" dxfId="9" priority="3" stopIfTrue="1">
      <formula>IF(H34="&gt;",TRUE(),FALSE())</formula>
    </cfRule>
  </conditionalFormatting>
  <conditionalFormatting sqref="F35">
    <cfRule type="expression" dxfId="8" priority="4" stopIfTrue="1">
      <formula>IF($J34="OK",IF(H34=1,TRUE(),FALSE()),FALSE())</formula>
    </cfRule>
    <cfRule type="expression" dxfId="7" priority="5" stopIfTrue="1">
      <formula>IF($J34="Empate",IF(H34=1,TRUE(),FALSE()),FALSE())</formula>
    </cfRule>
    <cfRule type="expression" dxfId="6" priority="6" stopIfTrue="1">
      <formula>IF($J34="Empate",IF(H34=2,TRUE(),FALSE()),FALSE())</formula>
    </cfRule>
  </conditionalFormatting>
  <conditionalFormatting sqref="F13:F33">
    <cfRule type="cellIs" dxfId="5" priority="11" stopIfTrue="1" operator="equal">
      <formula>""</formula>
    </cfRule>
  </conditionalFormatting>
  <conditionalFormatting sqref="D13:D3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1"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7" t="s">
        <v>73</v>
      </c>
      <c r="E1" s="4"/>
      <c r="F1" s="4"/>
      <c r="G1" s="4"/>
    </row>
    <row r="2" spans="1:7" x14ac:dyDescent="0.2">
      <c r="A2" s="16" t="s">
        <v>10</v>
      </c>
      <c r="B2" s="57" t="s">
        <v>74</v>
      </c>
      <c r="E2" s="4"/>
      <c r="F2" s="4"/>
      <c r="G2" s="4"/>
    </row>
    <row r="3" spans="1:7" x14ac:dyDescent="0.2">
      <c r="A3" s="16" t="s">
        <v>11</v>
      </c>
      <c r="B3" s="57" t="s">
        <v>75</v>
      </c>
      <c r="C3" s="5"/>
      <c r="E3" s="54"/>
      <c r="F3" s="4"/>
      <c r="G3" s="4"/>
    </row>
    <row r="4" spans="1:7" x14ac:dyDescent="0.2">
      <c r="A4" s="16" t="s">
        <v>12</v>
      </c>
      <c r="B4" s="57" t="s">
        <v>77</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375656.68</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24" t="s">
        <v>48</v>
      </c>
      <c r="C17" s="24"/>
      <c r="D17" s="24"/>
      <c r="E17" s="24"/>
      <c r="F17" s="24"/>
      <c r="G17" s="24"/>
      <c r="H17" s="24"/>
      <c r="I17" s="24"/>
      <c r="J17" s="24"/>
      <c r="K17" s="24"/>
      <c r="L17" s="24"/>
      <c r="M17" s="24"/>
    </row>
    <row r="18" spans="1:256" s="23" customFormat="1" x14ac:dyDescent="0.2">
      <c r="A18" s="22" t="s">
        <v>22</v>
      </c>
      <c r="B18" s="24"/>
      <c r="C18" s="24"/>
      <c r="D18" s="59"/>
      <c r="E18" s="59"/>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49</v>
      </c>
      <c r="E23" s="4"/>
      <c r="F23" s="4"/>
      <c r="G23" s="53"/>
    </row>
    <row r="24" spans="1:256" ht="38.25" x14ac:dyDescent="0.2">
      <c r="A24" s="20" t="s">
        <v>16</v>
      </c>
      <c r="B24" s="21" t="s">
        <v>46</v>
      </c>
      <c r="E24" s="4"/>
      <c r="F24" s="4"/>
      <c r="G24" s="53"/>
    </row>
    <row r="25" spans="1:256" ht="38.25" x14ac:dyDescent="0.2">
      <c r="A25" s="20" t="s">
        <v>17</v>
      </c>
      <c r="B25" s="59" t="s">
        <v>76</v>
      </c>
      <c r="C25" s="9"/>
      <c r="E25" s="4"/>
      <c r="F25" s="4"/>
      <c r="G25" s="53"/>
    </row>
    <row r="26" spans="1:256" ht="25.5" x14ac:dyDescent="0.2">
      <c r="A26" s="20" t="s">
        <v>18</v>
      </c>
      <c r="B26" s="21" t="s">
        <v>28</v>
      </c>
      <c r="E26" s="4"/>
      <c r="F26" s="4"/>
      <c r="G26" s="53"/>
    </row>
    <row r="27" spans="1:256" x14ac:dyDescent="0.2">
      <c r="A27" s="20" t="s">
        <v>32</v>
      </c>
      <c r="B27" s="58" t="s">
        <v>50</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Dados!_Hlk127178289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2023-08-30T18:05:41Z</cp:lastPrinted>
  <dcterms:created xsi:type="dcterms:W3CDTF">2006-04-18T17:38:46Z</dcterms:created>
  <dcterms:modified xsi:type="dcterms:W3CDTF">2023-09-18T19:21:02Z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