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21-23 - Eventual Aquisição de Medicamentos CAPS - SMS\"/>
    </mc:Choice>
  </mc:AlternateContent>
  <xr:revisionPtr revIDLastSave="0" documentId="13_ncr:1_{87B83FDD-1D1F-437E-ABEA-4FF6B672BE5B}"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Preços'!$A$11:$G$84</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1" l="1"/>
  <c r="G58" i="1"/>
  <c r="G59" i="1"/>
  <c r="G60" i="1"/>
  <c r="G61" i="1"/>
  <c r="G62" i="1"/>
  <c r="G63" i="1"/>
  <c r="G64" i="1"/>
  <c r="G65" i="1"/>
  <c r="G66" i="1"/>
  <c r="G67" i="1"/>
  <c r="G68"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69" i="1"/>
  <c r="G70" i="1"/>
  <c r="G13" i="1"/>
  <c r="A78" i="1" l="1"/>
  <c r="A79" i="1"/>
  <c r="A80" i="1"/>
  <c r="A81" i="1"/>
  <c r="A82" i="1"/>
  <c r="A83" i="1"/>
  <c r="A84" i="1"/>
  <c r="A77" i="1"/>
  <c r="E6" i="1"/>
  <c r="A4" i="1"/>
  <c r="A75" i="1"/>
  <c r="A76" i="1"/>
  <c r="A74" i="1"/>
  <c r="A73" i="1"/>
  <c r="A6" i="1"/>
  <c r="A5" i="1"/>
  <c r="A3" i="1"/>
  <c r="F72" i="1" l="1"/>
</calcChain>
</file>

<file path=xl/sharedStrings.xml><?xml version="1.0" encoding="utf-8"?>
<sst xmlns="http://schemas.openxmlformats.org/spreadsheetml/2006/main" count="174" uniqueCount="116">
  <si>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</si>
  <si>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</si>
  <si>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</si>
  <si>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</si>
  <si>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</si>
  <si>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</si>
  <si>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</si>
  <si>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</si>
  <si>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</si>
  <si>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</si>
  <si>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</si>
  <si>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</si>
  <si>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</si>
  <si>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</si>
  <si>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</si>
  <si>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</si>
  <si>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</si>
  <si>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</si>
  <si>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</si>
  <si>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</si>
  <si>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</si>
  <si>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</si>
  <si>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</si>
  <si>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</si>
  <si>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</si>
  <si>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</si>
  <si>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</si>
  <si>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</si>
  <si>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</si>
  <si>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</si>
  <si>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</si>
  <si>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</si>
  <si>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</si>
  <si>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</si>
  <si>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</si>
  <si>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</si>
  <si>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</si>
  <si>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</si>
  <si>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</si>
  <si>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</si>
  <si>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</si>
  <si>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</si>
  <si>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</si>
  <si>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</si>
  <si>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</si>
  <si>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Homologação: __/__/2023</t>
  </si>
  <si>
    <t>Previsão Publicação: __/__/2023</t>
  </si>
  <si>
    <t>A execução do objeto da presente licitação será realizada junto a Secretaria obedecendo, na íntegra, ao detalhamento do termo de referência (ANEXO II).</t>
  </si>
  <si>
    <t>A administração rejeitará, no todo ou em parte, a prestação de serviços executada em desacordo com os termos do Edital e seus anexos.</t>
  </si>
  <si>
    <t>Prazo da Ata: 12 meses a contar de sua assinatura.</t>
  </si>
  <si>
    <t>Frasco</t>
  </si>
  <si>
    <t>COMP</t>
  </si>
  <si>
    <t xml:space="preserve">ÁCIDO VALPRÓICO 250MG COMPRIMIDO </t>
  </si>
  <si>
    <t>ÁCIDO VALPRÓICO 500MG COMPRIMIDO</t>
  </si>
  <si>
    <t>ALPRAZOLAM 1MG COMPRIMIDO</t>
  </si>
  <si>
    <t>ALPRAZOLAM 2MG COMPRIMIDO</t>
  </si>
  <si>
    <t xml:space="preserve">AMITRIPTILINA 25 MG COMPRIMIDO </t>
  </si>
  <si>
    <t>BIPERIDENO 2 MG COMPRIMIDO</t>
  </si>
  <si>
    <t xml:space="preserve">BROMAZEPAM 3MG COMPRIMIDO </t>
  </si>
  <si>
    <t>BUPROPIONA 150 MG COMPRIMIDO</t>
  </si>
  <si>
    <t xml:space="preserve">CARBAMAZEPINA 200MG COMPRIMIDO </t>
  </si>
  <si>
    <t xml:space="preserve">CARBONATO DE LÍTIO 300MG COMPRIMIDO </t>
  </si>
  <si>
    <t>CITALOPRAM 20 MG COMPRIMIDO</t>
  </si>
  <si>
    <t>CLOBAZAM 10 MG COMPRIMIDO (EM CARTELA)</t>
  </si>
  <si>
    <t>CLOMIPRAMINA 25 MG COMPRIMIDO</t>
  </si>
  <si>
    <t>CLOMIPRAMINA 75 MG COMPRIMIDO</t>
  </si>
  <si>
    <t>CLONAZEPAM 0,5MG COMPRIMIDO (EM CARTELA)</t>
  </si>
  <si>
    <t>CLONAZEPAM 2MG COMPRIMIDO (EM CARTELA)</t>
  </si>
  <si>
    <t>CLORPROMAZINA 100 MG COMPRIMIDO</t>
  </si>
  <si>
    <t>CLORPROMAZINA 25 MG COMPRIMIDO</t>
  </si>
  <si>
    <t xml:space="preserve">DIAZEPAM 10MG COMPRIMIDO </t>
  </si>
  <si>
    <t xml:space="preserve">DIVALPROATO DE SÓDIO 250MG COMPRIMIDO </t>
  </si>
  <si>
    <t xml:space="preserve">DIVALPROATO DE SÓDIO 500MG COMPRIMIDO </t>
  </si>
  <si>
    <t>ESCITALOPRAM 20 MG COMPRIMIDO</t>
  </si>
  <si>
    <t xml:space="preserve">FENITOÍNA 100MG COMPRIMIDO </t>
  </si>
  <si>
    <t xml:space="preserve">FENOBARBITAL 100MG COMPRIMIDO </t>
  </si>
  <si>
    <t>FLUOXETINA 20 MG COMPRIMIDO</t>
  </si>
  <si>
    <t>HALDOL DECANOATO 70,52MG/ML INJETÁVEL (AMPOLA 1ML)</t>
  </si>
  <si>
    <t xml:space="preserve">HALOPERIDOL 1MG COMPRIMIDO </t>
  </si>
  <si>
    <t xml:space="preserve">HALOPERIDOL 5MG COMPRIMIDO </t>
  </si>
  <si>
    <t>IMIPRAMINA 25MG COMPRIMIDO</t>
  </si>
  <si>
    <t xml:space="preserve">LAMOTRIGINA 100MG COMPRIMIDO </t>
  </si>
  <si>
    <t xml:space="preserve">LAMOTRIGINA 25MG COMPRIMIDO </t>
  </si>
  <si>
    <t>LAMOTRIGINA 50MG COMPRIMIDO</t>
  </si>
  <si>
    <t>LEVOMEPROMAZINA 100MG COMPRIMIDO</t>
  </si>
  <si>
    <t xml:space="preserve">LEVOMEPROMAZINA 25MG COMPRIMIDO </t>
  </si>
  <si>
    <t>MIDAZOLAM 15MG COMPRIMIDO</t>
  </si>
  <si>
    <t xml:space="preserve">NALTREXONA 50 MG COMPRIMIDO </t>
  </si>
  <si>
    <t xml:space="preserve">NORTRIPTILINA 25MG COMPRIMIDO </t>
  </si>
  <si>
    <t>NORTRIPTILINA 50MG COMPRIMIDO</t>
  </si>
  <si>
    <t xml:space="preserve">NORTRIPTILINA 75MG COMPRIMIDO </t>
  </si>
  <si>
    <t xml:space="preserve">OLANZAPINA 10 MG COMPRIMIDO </t>
  </si>
  <si>
    <t xml:space="preserve">OLANZAPINA 5 MG COMPRIMIDO </t>
  </si>
  <si>
    <t xml:space="preserve">OXCARBAMAZEPINA 300MG COMPRIMIDO </t>
  </si>
  <si>
    <t>OXCARBAMAZEPINA 600MG COMPRIMIDO</t>
  </si>
  <si>
    <t xml:space="preserve">PAROXETINA 20MG COMPRIMIDO </t>
  </si>
  <si>
    <t>PERICIAZINA 4% SOLUÇÃO ORAL GOTAS (FRASCO 20ML)</t>
  </si>
  <si>
    <t>PROMETAZINA 25MG COMPRIMIDO</t>
  </si>
  <si>
    <t xml:space="preserve">QUETIAPINA 100MG COMPRIMIDO </t>
  </si>
  <si>
    <t>QUETIAPINA 25MG COMPRIMIDO</t>
  </si>
  <si>
    <t xml:space="preserve">RISPERIDONA 1MG COMPRIMIDO </t>
  </si>
  <si>
    <t xml:space="preserve">RISPERIDONA 2MG COMPRIMIDO </t>
  </si>
  <si>
    <t xml:space="preserve">SERTRALINA 50 MG COMPRIMIDO </t>
  </si>
  <si>
    <t xml:space="preserve">SULPIRIDA + BROMAZEPAM 25/1MG COMPRIMIDO </t>
  </si>
  <si>
    <t>SULPIRIDA 50 MG COMPRIMIDO</t>
  </si>
  <si>
    <t xml:space="preserve">TOPIRAMATO 100MG COMPRIMIDO </t>
  </si>
  <si>
    <t xml:space="preserve">TOPIRAMATO 25MG COMPRIMIDO </t>
  </si>
  <si>
    <t>TOPIRAMATO 50MG COMPRIMIDO</t>
  </si>
  <si>
    <t>TRAZODONA 50 MG</t>
  </si>
  <si>
    <t>VENLAFAXINA 75 MG COMPRIMIDO</t>
  </si>
  <si>
    <t>Ampola</t>
  </si>
  <si>
    <t>PREGÃO ELETRÔNICO Nº 121/2023</t>
  </si>
  <si>
    <t>PROCESSO ADMINISTRATIVO N° 2743/2023 de 31/07/2023</t>
  </si>
  <si>
    <t>EVENTUAL AQUISIÇÃO DE MEDICAMENTOS (CAPS) - SRP</t>
  </si>
  <si>
    <t>O pagamento do objeto de que trata o PREGÃO ELETRÔNICO 121/2023, será efetuado pela Tesouraria da Secretaria Municipal de Saúde de Sumidouro.</t>
  </si>
  <si>
    <t>Abertura das Propostas: 04/10/2023,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</si>
</sst>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441495</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353878"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2743/23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84"/>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2.140625" style="1" customWidth="1"/>
    <col min="4" max="4" width="8" style="1" customWidth="1"/>
    <col min="5" max="6" width="10.140625" style="13" customWidth="1"/>
    <col min="7" max="7" width="11"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121/2023  -  ABERTURA DAS PROPOSTAS: 04/10/2023, ÀS 09:00HS</v>
      </c>
      <c r="B3" s="65"/>
      <c r="C3" s="65"/>
      <c r="D3" s="65"/>
      <c r="E3" s="65"/>
      <c r="F3" s="65"/>
      <c r="G3" s="65"/>
    </row>
    <row r="4" spans="1:11" x14ac:dyDescent="0.2">
      <c r="A4" s="66" t="str">
        <f>Dados!B3</f>
        <v>EVENTUAL AQUISIÇÃO DE MEDICAMENTOS (CAPS) - SRP</v>
      </c>
      <c r="B4" s="66"/>
      <c r="C4" s="66"/>
      <c r="D4" s="66"/>
      <c r="E4" s="66"/>
      <c r="F4" s="66"/>
      <c r="G4" s="66"/>
    </row>
    <row r="5" spans="1:11" x14ac:dyDescent="0.2">
      <c r="A5" s="65" t="str">
        <f>Dados!B2</f>
        <v>PROCESSO ADMINISTRATIVO N° 2743/2023 de 31/07/2023</v>
      </c>
      <c r="B5" s="65"/>
      <c r="C5" s="65"/>
      <c r="D5" s="65"/>
      <c r="E5" s="65"/>
      <c r="F5" s="65"/>
      <c r="G5" s="65"/>
    </row>
    <row r="6" spans="1:11" x14ac:dyDescent="0.2">
      <c r="A6" s="51" t="str">
        <f>Dados!B7</f>
        <v>MENOR PREÇO POR ITEM</v>
      </c>
      <c r="B6" s="51"/>
      <c r="C6" s="63" t="s">
        <v>29</v>
      </c>
      <c r="D6" s="63"/>
      <c r="E6" s="64">
        <f>Dados!B8</f>
        <v>750874.00499999977</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8"/>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52</v>
      </c>
      <c r="C13" s="34" t="s">
        <v>51</v>
      </c>
      <c r="D13" s="48">
        <v>17000</v>
      </c>
      <c r="E13" s="50">
        <v>0.3538</v>
      </c>
      <c r="F13" s="57"/>
      <c r="G13" s="35" t="str">
        <f>IF(F13="","",IF(ISTEXT(F13),"NC",F13*D13))</f>
        <v/>
      </c>
      <c r="H13" s="40"/>
      <c r="K13" s="7"/>
    </row>
    <row r="14" spans="1:11" s="8" customFormat="1" ht="11.25" x14ac:dyDescent="0.2">
      <c r="A14" s="33">
        <v>2</v>
      </c>
      <c r="B14" s="31" t="s">
        <v>53</v>
      </c>
      <c r="C14" s="34" t="s">
        <v>51</v>
      </c>
      <c r="D14" s="48">
        <v>27000</v>
      </c>
      <c r="E14" s="50">
        <v>0.67290000000000005</v>
      </c>
      <c r="F14" s="57"/>
      <c r="G14" s="35" t="str">
        <f t="shared" ref="G14:G70" si="0">IF(F14="","",IF(ISTEXT(F14),"NC",F14*D14))</f>
        <v/>
      </c>
      <c r="H14" s="40"/>
      <c r="K14" s="7"/>
    </row>
    <row r="15" spans="1:11" s="8" customFormat="1" ht="11.25" x14ac:dyDescent="0.2">
      <c r="A15" s="33">
        <v>3</v>
      </c>
      <c r="B15" s="31" t="s">
        <v>54</v>
      </c>
      <c r="C15" s="34" t="s">
        <v>51</v>
      </c>
      <c r="D15" s="48">
        <v>10000</v>
      </c>
      <c r="E15" s="50">
        <v>0.1305</v>
      </c>
      <c r="F15" s="57"/>
      <c r="G15" s="35" t="str">
        <f t="shared" si="0"/>
        <v/>
      </c>
      <c r="H15" s="40"/>
      <c r="K15" s="7"/>
    </row>
    <row r="16" spans="1:11" s="8" customFormat="1" ht="11.25" x14ac:dyDescent="0.2">
      <c r="A16" s="33">
        <v>4</v>
      </c>
      <c r="B16" s="31" t="s">
        <v>55</v>
      </c>
      <c r="C16" s="34" t="s">
        <v>51</v>
      </c>
      <c r="D16" s="48">
        <v>6500</v>
      </c>
      <c r="E16" s="50">
        <v>0.1399</v>
      </c>
      <c r="F16" s="57"/>
      <c r="G16" s="35" t="str">
        <f t="shared" si="0"/>
        <v/>
      </c>
      <c r="H16" s="40"/>
      <c r="K16" s="7"/>
    </row>
    <row r="17" spans="1:11" s="8" customFormat="1" ht="11.25" x14ac:dyDescent="0.2">
      <c r="A17" s="33">
        <v>5</v>
      </c>
      <c r="B17" s="31" t="s">
        <v>56</v>
      </c>
      <c r="C17" s="34" t="s">
        <v>51</v>
      </c>
      <c r="D17" s="48">
        <v>25000</v>
      </c>
      <c r="E17" s="50">
        <v>0.21990000000000001</v>
      </c>
      <c r="F17" s="57"/>
      <c r="G17" s="35" t="str">
        <f t="shared" si="0"/>
        <v/>
      </c>
      <c r="H17" s="40"/>
      <c r="K17" s="7"/>
    </row>
    <row r="18" spans="1:11" s="8" customFormat="1" ht="11.25" x14ac:dyDescent="0.2">
      <c r="A18" s="33">
        <v>6</v>
      </c>
      <c r="B18" s="31" t="s">
        <v>57</v>
      </c>
      <c r="C18" s="34" t="s">
        <v>51</v>
      </c>
      <c r="D18" s="48">
        <v>28000</v>
      </c>
      <c r="E18" s="50">
        <v>0.28599999999999998</v>
      </c>
      <c r="F18" s="57"/>
      <c r="G18" s="35" t="str">
        <f t="shared" si="0"/>
        <v/>
      </c>
      <c r="H18" s="40"/>
      <c r="K18" s="7"/>
    </row>
    <row r="19" spans="1:11" s="8" customFormat="1" ht="11.25" x14ac:dyDescent="0.2">
      <c r="A19" s="33">
        <v>7</v>
      </c>
      <c r="B19" s="31" t="s">
        <v>58</v>
      </c>
      <c r="C19" s="34" t="s">
        <v>51</v>
      </c>
      <c r="D19" s="48">
        <v>10000</v>
      </c>
      <c r="E19" s="50">
        <v>0.12089999999999999</v>
      </c>
      <c r="F19" s="57"/>
      <c r="G19" s="35" t="str">
        <f t="shared" si="0"/>
        <v/>
      </c>
      <c r="H19" s="40"/>
      <c r="K19" s="7"/>
    </row>
    <row r="20" spans="1:11" s="8" customFormat="1" ht="11.25" x14ac:dyDescent="0.2">
      <c r="A20" s="33">
        <v>8</v>
      </c>
      <c r="B20" s="31" t="s">
        <v>59</v>
      </c>
      <c r="C20" s="34" t="s">
        <v>51</v>
      </c>
      <c r="D20" s="48">
        <v>5000</v>
      </c>
      <c r="E20" s="50">
        <v>0.98109999999999997</v>
      </c>
      <c r="F20" s="57"/>
      <c r="G20" s="35" t="str">
        <f t="shared" si="0"/>
        <v/>
      </c>
      <c r="H20" s="40"/>
      <c r="K20" s="7"/>
    </row>
    <row r="21" spans="1:11" s="8" customFormat="1" ht="11.25" x14ac:dyDescent="0.2">
      <c r="A21" s="33">
        <v>9</v>
      </c>
      <c r="B21" s="31" t="s">
        <v>60</v>
      </c>
      <c r="C21" s="34" t="s">
        <v>51</v>
      </c>
      <c r="D21" s="48">
        <v>84000</v>
      </c>
      <c r="E21" s="50">
        <v>0.26169999999999999</v>
      </c>
      <c r="F21" s="57"/>
      <c r="G21" s="35" t="str">
        <f t="shared" si="0"/>
        <v/>
      </c>
      <c r="H21" s="40"/>
      <c r="K21" s="7"/>
    </row>
    <row r="22" spans="1:11" s="8" customFormat="1" ht="11.25" x14ac:dyDescent="0.2">
      <c r="A22" s="33">
        <v>10</v>
      </c>
      <c r="B22" s="31" t="s">
        <v>61</v>
      </c>
      <c r="C22" s="34" t="s">
        <v>51</v>
      </c>
      <c r="D22" s="48">
        <v>42000</v>
      </c>
      <c r="E22" s="50">
        <v>0.44009999999999999</v>
      </c>
      <c r="F22" s="57"/>
      <c r="G22" s="35" t="str">
        <f t="shared" si="0"/>
        <v/>
      </c>
      <c r="H22" s="40"/>
      <c r="K22" s="7"/>
    </row>
    <row r="23" spans="1:11" s="8" customFormat="1" ht="11.25" x14ac:dyDescent="0.2">
      <c r="A23" s="33">
        <v>11</v>
      </c>
      <c r="B23" s="31" t="s">
        <v>62</v>
      </c>
      <c r="C23" s="34" t="s">
        <v>51</v>
      </c>
      <c r="D23" s="48">
        <v>35000</v>
      </c>
      <c r="E23" s="50">
        <v>0.29980000000000001</v>
      </c>
      <c r="F23" s="57"/>
      <c r="G23" s="35" t="str">
        <f t="shared" si="0"/>
        <v/>
      </c>
      <c r="H23" s="40"/>
      <c r="K23" s="7"/>
    </row>
    <row r="24" spans="1:11" s="8" customFormat="1" ht="11.25" x14ac:dyDescent="0.2">
      <c r="A24" s="33">
        <v>12</v>
      </c>
      <c r="B24" s="31" t="s">
        <v>63</v>
      </c>
      <c r="C24" s="34" t="s">
        <v>51</v>
      </c>
      <c r="D24" s="48">
        <v>17000</v>
      </c>
      <c r="E24" s="50">
        <v>0.95230000000000004</v>
      </c>
      <c r="F24" s="57"/>
      <c r="G24" s="35" t="str">
        <f t="shared" si="0"/>
        <v/>
      </c>
      <c r="H24" s="40"/>
      <c r="K24" s="7"/>
    </row>
    <row r="25" spans="1:11" s="8" customFormat="1" ht="11.25" x14ac:dyDescent="0.2">
      <c r="A25" s="33">
        <v>13</v>
      </c>
      <c r="B25" s="31" t="s">
        <v>64</v>
      </c>
      <c r="C25" s="34" t="s">
        <v>51</v>
      </c>
      <c r="D25" s="48">
        <v>16000</v>
      </c>
      <c r="E25" s="50">
        <v>1.0233000000000001</v>
      </c>
      <c r="F25" s="57"/>
      <c r="G25" s="35" t="str">
        <f t="shared" si="0"/>
        <v/>
      </c>
      <c r="H25" s="40"/>
      <c r="K25" s="7"/>
    </row>
    <row r="26" spans="1:11" s="8" customFormat="1" ht="11.25" x14ac:dyDescent="0.2">
      <c r="A26" s="33">
        <v>14</v>
      </c>
      <c r="B26" s="31" t="s">
        <v>65</v>
      </c>
      <c r="C26" s="34" t="s">
        <v>51</v>
      </c>
      <c r="D26" s="48">
        <v>7500</v>
      </c>
      <c r="E26" s="50">
        <v>2.2256</v>
      </c>
      <c r="F26" s="57"/>
      <c r="G26" s="35" t="str">
        <f t="shared" si="0"/>
        <v/>
      </c>
      <c r="H26" s="40"/>
      <c r="K26" s="7"/>
    </row>
    <row r="27" spans="1:11" s="8" customFormat="1" ht="11.25" x14ac:dyDescent="0.2">
      <c r="A27" s="33">
        <v>15</v>
      </c>
      <c r="B27" s="31" t="s">
        <v>66</v>
      </c>
      <c r="C27" s="34" t="s">
        <v>51</v>
      </c>
      <c r="D27" s="48">
        <v>8500</v>
      </c>
      <c r="E27" s="50">
        <v>0.11219999999999999</v>
      </c>
      <c r="F27" s="57"/>
      <c r="G27" s="35" t="str">
        <f t="shared" si="0"/>
        <v/>
      </c>
      <c r="H27" s="40"/>
      <c r="K27" s="7"/>
    </row>
    <row r="28" spans="1:11" s="8" customFormat="1" ht="11.25" x14ac:dyDescent="0.2">
      <c r="A28" s="33">
        <v>16</v>
      </c>
      <c r="B28" s="31" t="s">
        <v>67</v>
      </c>
      <c r="C28" s="34" t="s">
        <v>51</v>
      </c>
      <c r="D28" s="48">
        <v>61000</v>
      </c>
      <c r="E28" s="50">
        <v>0.1749</v>
      </c>
      <c r="F28" s="57"/>
      <c r="G28" s="35" t="str">
        <f t="shared" si="0"/>
        <v/>
      </c>
      <c r="H28" s="40"/>
      <c r="K28" s="7"/>
    </row>
    <row r="29" spans="1:11" s="8" customFormat="1" ht="11.25" x14ac:dyDescent="0.2">
      <c r="A29" s="33">
        <v>17</v>
      </c>
      <c r="B29" s="31" t="s">
        <v>68</v>
      </c>
      <c r="C29" s="34" t="s">
        <v>51</v>
      </c>
      <c r="D29" s="48">
        <v>8500</v>
      </c>
      <c r="E29" s="50">
        <v>0.38300000000000001</v>
      </c>
      <c r="F29" s="57"/>
      <c r="G29" s="35" t="str">
        <f t="shared" si="0"/>
        <v/>
      </c>
      <c r="H29" s="40"/>
      <c r="K29" s="7"/>
    </row>
    <row r="30" spans="1:11" s="8" customFormat="1" ht="11.25" x14ac:dyDescent="0.2">
      <c r="A30" s="33">
        <v>18</v>
      </c>
      <c r="B30" s="31" t="s">
        <v>69</v>
      </c>
      <c r="C30" s="34" t="s">
        <v>51</v>
      </c>
      <c r="D30" s="48">
        <v>8500</v>
      </c>
      <c r="E30" s="50">
        <v>0.4859</v>
      </c>
      <c r="F30" s="57"/>
      <c r="G30" s="35" t="str">
        <f t="shared" si="0"/>
        <v/>
      </c>
      <c r="H30" s="40"/>
      <c r="K30" s="7"/>
    </row>
    <row r="31" spans="1:11" s="8" customFormat="1" ht="11.25" x14ac:dyDescent="0.2">
      <c r="A31" s="33">
        <v>19</v>
      </c>
      <c r="B31" s="31" t="s">
        <v>70</v>
      </c>
      <c r="C31" s="34" t="s">
        <v>51</v>
      </c>
      <c r="D31" s="48">
        <v>64000</v>
      </c>
      <c r="E31" s="50">
        <v>0.1628</v>
      </c>
      <c r="F31" s="57"/>
      <c r="G31" s="35" t="str">
        <f t="shared" si="0"/>
        <v/>
      </c>
      <c r="H31" s="40"/>
      <c r="K31" s="7"/>
    </row>
    <row r="32" spans="1:11" s="8" customFormat="1" ht="11.25" x14ac:dyDescent="0.2">
      <c r="A32" s="33">
        <v>20</v>
      </c>
      <c r="B32" s="31" t="s">
        <v>71</v>
      </c>
      <c r="C32" s="34" t="s">
        <v>51</v>
      </c>
      <c r="D32" s="48">
        <v>7000</v>
      </c>
      <c r="E32" s="50">
        <v>0.98770000000000002</v>
      </c>
      <c r="F32" s="57"/>
      <c r="G32" s="35" t="str">
        <f t="shared" si="0"/>
        <v/>
      </c>
      <c r="H32" s="40"/>
      <c r="K32" s="7"/>
    </row>
    <row r="33" spans="1:11" s="8" customFormat="1" ht="11.25" x14ac:dyDescent="0.2">
      <c r="A33" s="33">
        <v>21</v>
      </c>
      <c r="B33" s="31" t="s">
        <v>72</v>
      </c>
      <c r="C33" s="34" t="s">
        <v>51</v>
      </c>
      <c r="D33" s="48">
        <v>7000</v>
      </c>
      <c r="E33" s="50">
        <v>1.3801000000000001</v>
      </c>
      <c r="F33" s="57"/>
      <c r="G33" s="35" t="str">
        <f t="shared" si="0"/>
        <v/>
      </c>
      <c r="H33" s="40"/>
      <c r="K33" s="7"/>
    </row>
    <row r="34" spans="1:11" s="8" customFormat="1" ht="11.25" x14ac:dyDescent="0.2">
      <c r="A34" s="33">
        <v>22</v>
      </c>
      <c r="B34" s="31" t="s">
        <v>73</v>
      </c>
      <c r="C34" s="34" t="s">
        <v>51</v>
      </c>
      <c r="D34" s="48">
        <v>12000</v>
      </c>
      <c r="E34" s="50">
        <v>0.7863</v>
      </c>
      <c r="F34" s="57"/>
      <c r="G34" s="35" t="str">
        <f t="shared" si="0"/>
        <v/>
      </c>
      <c r="H34" s="40"/>
      <c r="K34" s="7"/>
    </row>
    <row r="35" spans="1:11" s="8" customFormat="1" ht="11.25" x14ac:dyDescent="0.2">
      <c r="A35" s="33">
        <v>23</v>
      </c>
      <c r="B35" s="31" t="s">
        <v>74</v>
      </c>
      <c r="C35" s="34" t="s">
        <v>51</v>
      </c>
      <c r="D35" s="48">
        <v>20000</v>
      </c>
      <c r="E35" s="50">
        <v>0.13589999999999999</v>
      </c>
      <c r="F35" s="57"/>
      <c r="G35" s="35" t="str">
        <f t="shared" si="0"/>
        <v/>
      </c>
      <c r="H35" s="40"/>
      <c r="K35" s="7"/>
    </row>
    <row r="36" spans="1:11" s="8" customFormat="1" ht="11.25" x14ac:dyDescent="0.2">
      <c r="A36" s="33">
        <v>24</v>
      </c>
      <c r="B36" s="31" t="s">
        <v>75</v>
      </c>
      <c r="C36" s="34" t="s">
        <v>51</v>
      </c>
      <c r="D36" s="48">
        <v>20000</v>
      </c>
      <c r="E36" s="50">
        <v>0.21160000000000001</v>
      </c>
      <c r="F36" s="57"/>
      <c r="G36" s="35" t="str">
        <f t="shared" si="0"/>
        <v/>
      </c>
      <c r="H36" s="40"/>
      <c r="K36" s="7"/>
    </row>
    <row r="37" spans="1:11" s="8" customFormat="1" ht="11.25" x14ac:dyDescent="0.2">
      <c r="A37" s="33">
        <v>25</v>
      </c>
      <c r="B37" s="31" t="s">
        <v>76</v>
      </c>
      <c r="C37" s="34" t="s">
        <v>51</v>
      </c>
      <c r="D37" s="48">
        <v>59000</v>
      </c>
      <c r="E37" s="50">
        <v>0.17749999999999999</v>
      </c>
      <c r="F37" s="57"/>
      <c r="G37" s="35" t="str">
        <f t="shared" si="0"/>
        <v/>
      </c>
      <c r="H37" s="40"/>
      <c r="K37" s="7"/>
    </row>
    <row r="38" spans="1:11" s="8" customFormat="1" ht="11.25" x14ac:dyDescent="0.2">
      <c r="A38" s="33">
        <v>26</v>
      </c>
      <c r="B38" s="31" t="s">
        <v>77</v>
      </c>
      <c r="C38" s="34" t="s">
        <v>110</v>
      </c>
      <c r="D38" s="48">
        <v>850</v>
      </c>
      <c r="E38" s="50">
        <v>18.4191</v>
      </c>
      <c r="F38" s="57"/>
      <c r="G38" s="35" t="str">
        <f t="shared" si="0"/>
        <v/>
      </c>
      <c r="H38" s="40"/>
      <c r="K38" s="7"/>
    </row>
    <row r="39" spans="1:11" s="8" customFormat="1" ht="11.25" x14ac:dyDescent="0.2">
      <c r="A39" s="33">
        <v>27</v>
      </c>
      <c r="B39" s="31" t="s">
        <v>78</v>
      </c>
      <c r="C39" s="34" t="s">
        <v>51</v>
      </c>
      <c r="D39" s="48">
        <v>17000</v>
      </c>
      <c r="E39" s="50">
        <v>0.28620000000000001</v>
      </c>
      <c r="F39" s="57"/>
      <c r="G39" s="35" t="str">
        <f t="shared" si="0"/>
        <v/>
      </c>
      <c r="H39" s="40"/>
      <c r="K39" s="7"/>
    </row>
    <row r="40" spans="1:11" s="8" customFormat="1" ht="11.25" x14ac:dyDescent="0.2">
      <c r="A40" s="33">
        <v>28</v>
      </c>
      <c r="B40" s="31" t="s">
        <v>79</v>
      </c>
      <c r="C40" s="34" t="s">
        <v>51</v>
      </c>
      <c r="D40" s="48">
        <v>42000</v>
      </c>
      <c r="E40" s="50">
        <v>0.33729999999999999</v>
      </c>
      <c r="F40" s="57"/>
      <c r="G40" s="35" t="str">
        <f t="shared" si="0"/>
        <v/>
      </c>
      <c r="H40" s="40"/>
      <c r="K40" s="7"/>
    </row>
    <row r="41" spans="1:11" s="8" customFormat="1" ht="11.25" x14ac:dyDescent="0.2">
      <c r="A41" s="33">
        <v>29</v>
      </c>
      <c r="B41" s="31" t="s">
        <v>80</v>
      </c>
      <c r="C41" s="34" t="s">
        <v>51</v>
      </c>
      <c r="D41" s="48">
        <v>30000</v>
      </c>
      <c r="E41" s="50">
        <v>0.58699999999999997</v>
      </c>
      <c r="F41" s="57"/>
      <c r="G41" s="35" t="str">
        <f t="shared" si="0"/>
        <v/>
      </c>
      <c r="H41" s="40"/>
      <c r="K41" s="7"/>
    </row>
    <row r="42" spans="1:11" s="8" customFormat="1" ht="11.25" x14ac:dyDescent="0.2">
      <c r="A42" s="33">
        <v>30</v>
      </c>
      <c r="B42" s="31" t="s">
        <v>81</v>
      </c>
      <c r="C42" s="34" t="s">
        <v>51</v>
      </c>
      <c r="D42" s="48">
        <v>35000</v>
      </c>
      <c r="E42" s="50">
        <v>1.0147999999999999</v>
      </c>
      <c r="F42" s="57"/>
      <c r="G42" s="35" t="str">
        <f t="shared" si="0"/>
        <v/>
      </c>
      <c r="H42" s="40"/>
      <c r="K42" s="7"/>
    </row>
    <row r="43" spans="1:11" s="8" customFormat="1" ht="11.25" x14ac:dyDescent="0.2">
      <c r="A43" s="33">
        <v>31</v>
      </c>
      <c r="B43" s="31" t="s">
        <v>82</v>
      </c>
      <c r="C43" s="34" t="s">
        <v>51</v>
      </c>
      <c r="D43" s="48">
        <v>13500</v>
      </c>
      <c r="E43" s="50">
        <v>0.60119999999999996</v>
      </c>
      <c r="F43" s="57"/>
      <c r="G43" s="35" t="str">
        <f t="shared" si="0"/>
        <v/>
      </c>
      <c r="H43" s="40"/>
      <c r="K43" s="7"/>
    </row>
    <row r="44" spans="1:11" s="8" customFormat="1" ht="11.25" x14ac:dyDescent="0.2">
      <c r="A44" s="33">
        <v>32</v>
      </c>
      <c r="B44" s="31" t="s">
        <v>83</v>
      </c>
      <c r="C44" s="34" t="s">
        <v>51</v>
      </c>
      <c r="D44" s="48">
        <v>7000</v>
      </c>
      <c r="E44" s="50">
        <v>0.70779999999999998</v>
      </c>
      <c r="F44" s="57"/>
      <c r="G44" s="35" t="str">
        <f t="shared" si="0"/>
        <v/>
      </c>
      <c r="H44" s="40"/>
      <c r="K44" s="7"/>
    </row>
    <row r="45" spans="1:11" s="8" customFormat="1" ht="11.25" x14ac:dyDescent="0.2">
      <c r="A45" s="33">
        <v>33</v>
      </c>
      <c r="B45" s="31" t="s">
        <v>84</v>
      </c>
      <c r="C45" s="34" t="s">
        <v>51</v>
      </c>
      <c r="D45" s="48">
        <v>17000</v>
      </c>
      <c r="E45" s="50">
        <v>0.99629999999999996</v>
      </c>
      <c r="F45" s="57"/>
      <c r="G45" s="35" t="str">
        <f t="shared" si="0"/>
        <v/>
      </c>
      <c r="H45" s="40"/>
      <c r="K45" s="7"/>
    </row>
    <row r="46" spans="1:11" s="8" customFormat="1" ht="11.25" x14ac:dyDescent="0.2">
      <c r="A46" s="33">
        <v>34</v>
      </c>
      <c r="B46" s="31" t="s">
        <v>85</v>
      </c>
      <c r="C46" s="34" t="s">
        <v>51</v>
      </c>
      <c r="D46" s="48">
        <v>17000</v>
      </c>
      <c r="E46" s="50">
        <v>0.6089</v>
      </c>
      <c r="F46" s="57"/>
      <c r="G46" s="35" t="str">
        <f t="shared" si="0"/>
        <v/>
      </c>
      <c r="H46" s="40"/>
      <c r="K46" s="7"/>
    </row>
    <row r="47" spans="1:11" s="8" customFormat="1" ht="11.25" x14ac:dyDescent="0.2">
      <c r="A47" s="33">
        <v>35</v>
      </c>
      <c r="B47" s="31" t="s">
        <v>86</v>
      </c>
      <c r="C47" s="34" t="s">
        <v>51</v>
      </c>
      <c r="D47" s="48">
        <v>25000</v>
      </c>
      <c r="E47" s="50">
        <v>1.92</v>
      </c>
      <c r="F47" s="57"/>
      <c r="G47" s="35" t="str">
        <f t="shared" si="0"/>
        <v/>
      </c>
      <c r="H47" s="40"/>
      <c r="K47" s="7"/>
    </row>
    <row r="48" spans="1:11" s="8" customFormat="1" ht="11.25" x14ac:dyDescent="0.2">
      <c r="A48" s="33">
        <v>36</v>
      </c>
      <c r="B48" s="31" t="s">
        <v>87</v>
      </c>
      <c r="C48" s="34" t="s">
        <v>51</v>
      </c>
      <c r="D48" s="48">
        <v>5000</v>
      </c>
      <c r="E48" s="50">
        <v>4.38</v>
      </c>
      <c r="F48" s="57"/>
      <c r="G48" s="35" t="str">
        <f t="shared" si="0"/>
        <v/>
      </c>
      <c r="H48" s="40"/>
      <c r="K48" s="7"/>
    </row>
    <row r="49" spans="1:11" s="8" customFormat="1" ht="11.25" x14ac:dyDescent="0.2">
      <c r="A49" s="33">
        <v>37</v>
      </c>
      <c r="B49" s="31" t="s">
        <v>88</v>
      </c>
      <c r="C49" s="34" t="s">
        <v>51</v>
      </c>
      <c r="D49" s="48">
        <v>9000</v>
      </c>
      <c r="E49" s="50">
        <v>0.69699999999999995</v>
      </c>
      <c r="F49" s="57"/>
      <c r="G49" s="35" t="str">
        <f t="shared" si="0"/>
        <v/>
      </c>
      <c r="H49" s="40"/>
      <c r="K49" s="7"/>
    </row>
    <row r="50" spans="1:11" s="8" customFormat="1" ht="11.25" x14ac:dyDescent="0.2">
      <c r="A50" s="33">
        <v>38</v>
      </c>
      <c r="B50" s="31" t="s">
        <v>89</v>
      </c>
      <c r="C50" s="34" t="s">
        <v>51</v>
      </c>
      <c r="D50" s="48">
        <v>7000</v>
      </c>
      <c r="E50" s="50">
        <v>1.5577000000000001</v>
      </c>
      <c r="F50" s="57"/>
      <c r="G50" s="35" t="str">
        <f t="shared" si="0"/>
        <v/>
      </c>
      <c r="H50" s="40"/>
      <c r="K50" s="7"/>
    </row>
    <row r="51" spans="1:11" s="8" customFormat="1" ht="11.25" x14ac:dyDescent="0.2">
      <c r="A51" s="33">
        <v>39</v>
      </c>
      <c r="B51" s="31" t="s">
        <v>90</v>
      </c>
      <c r="C51" s="34" t="s">
        <v>51</v>
      </c>
      <c r="D51" s="48">
        <v>10000</v>
      </c>
      <c r="E51" s="50">
        <v>1.4714</v>
      </c>
      <c r="F51" s="57"/>
      <c r="G51" s="35" t="str">
        <f t="shared" si="0"/>
        <v/>
      </c>
      <c r="H51" s="40"/>
      <c r="K51" s="7"/>
    </row>
    <row r="52" spans="1:11" s="8" customFormat="1" ht="11.25" x14ac:dyDescent="0.2">
      <c r="A52" s="33">
        <v>40</v>
      </c>
      <c r="B52" s="31" t="s">
        <v>91</v>
      </c>
      <c r="C52" s="34" t="s">
        <v>51</v>
      </c>
      <c r="D52" s="48">
        <v>35000</v>
      </c>
      <c r="E52" s="50">
        <v>1.0233000000000001</v>
      </c>
      <c r="F52" s="57"/>
      <c r="G52" s="35" t="str">
        <f t="shared" si="0"/>
        <v/>
      </c>
      <c r="H52" s="40"/>
      <c r="K52" s="7"/>
    </row>
    <row r="53" spans="1:11" s="8" customFormat="1" ht="11.25" x14ac:dyDescent="0.2">
      <c r="A53" s="33">
        <v>41</v>
      </c>
      <c r="B53" s="31" t="s">
        <v>92</v>
      </c>
      <c r="C53" s="34" t="s">
        <v>51</v>
      </c>
      <c r="D53" s="48">
        <v>6000</v>
      </c>
      <c r="E53" s="50">
        <v>0.90229999999999999</v>
      </c>
      <c r="F53" s="57"/>
      <c r="G53" s="35" t="str">
        <f t="shared" si="0"/>
        <v/>
      </c>
      <c r="H53" s="40"/>
      <c r="K53" s="7"/>
    </row>
    <row r="54" spans="1:11" s="8" customFormat="1" ht="11.25" x14ac:dyDescent="0.2">
      <c r="A54" s="33">
        <v>42</v>
      </c>
      <c r="B54" s="31" t="s">
        <v>93</v>
      </c>
      <c r="C54" s="34" t="s">
        <v>51</v>
      </c>
      <c r="D54" s="48">
        <v>12000</v>
      </c>
      <c r="E54" s="50">
        <v>1.1162000000000001</v>
      </c>
      <c r="F54" s="57"/>
      <c r="G54" s="35" t="str">
        <f t="shared" si="0"/>
        <v/>
      </c>
      <c r="H54" s="40"/>
      <c r="K54" s="7"/>
    </row>
    <row r="55" spans="1:11" s="8" customFormat="1" ht="11.25" x14ac:dyDescent="0.2">
      <c r="A55" s="33">
        <v>43</v>
      </c>
      <c r="B55" s="31" t="s">
        <v>94</v>
      </c>
      <c r="C55" s="34" t="s">
        <v>51</v>
      </c>
      <c r="D55" s="48">
        <v>13500</v>
      </c>
      <c r="E55" s="50">
        <v>1.9430000000000001</v>
      </c>
      <c r="F55" s="57"/>
      <c r="G55" s="35" t="str">
        <f t="shared" si="0"/>
        <v/>
      </c>
      <c r="H55" s="40"/>
      <c r="K55" s="7"/>
    </row>
    <row r="56" spans="1:11" s="8" customFormat="1" ht="11.25" x14ac:dyDescent="0.2">
      <c r="A56" s="33">
        <v>44</v>
      </c>
      <c r="B56" s="31" t="s">
        <v>95</v>
      </c>
      <c r="C56" s="34" t="s">
        <v>51</v>
      </c>
      <c r="D56" s="48">
        <v>25000</v>
      </c>
      <c r="E56" s="50">
        <v>0.29409999999999997</v>
      </c>
      <c r="F56" s="57"/>
      <c r="G56" s="35" t="str">
        <f t="shared" si="0"/>
        <v/>
      </c>
      <c r="H56" s="40"/>
      <c r="K56" s="7"/>
    </row>
    <row r="57" spans="1:11" s="8" customFormat="1" ht="11.25" x14ac:dyDescent="0.2">
      <c r="A57" s="33">
        <v>45</v>
      </c>
      <c r="B57" s="31" t="s">
        <v>96</v>
      </c>
      <c r="C57" s="34" t="s">
        <v>50</v>
      </c>
      <c r="D57" s="48">
        <v>150</v>
      </c>
      <c r="E57" s="50">
        <v>26.098800000000001</v>
      </c>
      <c r="F57" s="57"/>
      <c r="G57" s="35" t="str">
        <f t="shared" ref="G57:G68" si="1">IF(F57="","",IF(ISTEXT(F57),"NC",F57*D57))</f>
        <v/>
      </c>
      <c r="H57" s="40"/>
      <c r="K57" s="7"/>
    </row>
    <row r="58" spans="1:11" s="8" customFormat="1" ht="11.25" x14ac:dyDescent="0.2">
      <c r="A58" s="33">
        <v>46</v>
      </c>
      <c r="B58" s="31" t="s">
        <v>97</v>
      </c>
      <c r="C58" s="34" t="s">
        <v>51</v>
      </c>
      <c r="D58" s="48">
        <v>42000</v>
      </c>
      <c r="E58" s="50">
        <v>0.27679999999999999</v>
      </c>
      <c r="F58" s="57"/>
      <c r="G58" s="35" t="str">
        <f t="shared" si="1"/>
        <v/>
      </c>
      <c r="H58" s="40"/>
      <c r="K58" s="7"/>
    </row>
    <row r="59" spans="1:11" s="8" customFormat="1" ht="11.25" x14ac:dyDescent="0.2">
      <c r="A59" s="33">
        <v>47</v>
      </c>
      <c r="B59" s="31" t="s">
        <v>98</v>
      </c>
      <c r="C59" s="34" t="s">
        <v>51</v>
      </c>
      <c r="D59" s="48">
        <v>35000</v>
      </c>
      <c r="E59" s="50">
        <v>0.96260000000000001</v>
      </c>
      <c r="F59" s="57"/>
      <c r="G59" s="35" t="str">
        <f t="shared" si="1"/>
        <v/>
      </c>
      <c r="H59" s="40"/>
      <c r="K59" s="7"/>
    </row>
    <row r="60" spans="1:11" s="8" customFormat="1" ht="11.25" x14ac:dyDescent="0.2">
      <c r="A60" s="33">
        <v>48</v>
      </c>
      <c r="B60" s="31" t="s">
        <v>99</v>
      </c>
      <c r="C60" s="34" t="s">
        <v>51</v>
      </c>
      <c r="D60" s="48">
        <v>35000</v>
      </c>
      <c r="E60" s="50">
        <v>0.38400000000000001</v>
      </c>
      <c r="F60" s="57"/>
      <c r="G60" s="35" t="str">
        <f t="shared" si="1"/>
        <v/>
      </c>
      <c r="H60" s="40"/>
      <c r="K60" s="7"/>
    </row>
    <row r="61" spans="1:11" s="8" customFormat="1" ht="11.25" x14ac:dyDescent="0.2">
      <c r="A61" s="33">
        <v>49</v>
      </c>
      <c r="B61" s="31" t="s">
        <v>100</v>
      </c>
      <c r="C61" s="34" t="s">
        <v>51</v>
      </c>
      <c r="D61" s="48">
        <v>25000</v>
      </c>
      <c r="E61" s="50">
        <v>0.19650000000000001</v>
      </c>
      <c r="F61" s="57"/>
      <c r="G61" s="35" t="str">
        <f t="shared" si="1"/>
        <v/>
      </c>
      <c r="H61" s="40"/>
      <c r="K61" s="7"/>
    </row>
    <row r="62" spans="1:11" s="8" customFormat="1" ht="11.25" x14ac:dyDescent="0.2">
      <c r="A62" s="33">
        <v>50</v>
      </c>
      <c r="B62" s="31" t="s">
        <v>101</v>
      </c>
      <c r="C62" s="34" t="s">
        <v>51</v>
      </c>
      <c r="D62" s="48">
        <v>51000</v>
      </c>
      <c r="E62" s="50">
        <v>0.23</v>
      </c>
      <c r="F62" s="57"/>
      <c r="G62" s="35" t="str">
        <f t="shared" si="1"/>
        <v/>
      </c>
      <c r="H62" s="40"/>
      <c r="K62" s="7"/>
    </row>
    <row r="63" spans="1:11" s="8" customFormat="1" ht="11.25" x14ac:dyDescent="0.2">
      <c r="A63" s="33">
        <v>51</v>
      </c>
      <c r="B63" s="31" t="s">
        <v>102</v>
      </c>
      <c r="C63" s="34" t="s">
        <v>51</v>
      </c>
      <c r="D63" s="48">
        <v>35000</v>
      </c>
      <c r="E63" s="50">
        <v>0.20169999999999999</v>
      </c>
      <c r="F63" s="57"/>
      <c r="G63" s="35" t="str">
        <f t="shared" si="1"/>
        <v/>
      </c>
      <c r="H63" s="40"/>
      <c r="K63" s="7"/>
    </row>
    <row r="64" spans="1:11" s="8" customFormat="1" ht="11.25" x14ac:dyDescent="0.2">
      <c r="A64" s="33">
        <v>52</v>
      </c>
      <c r="B64" s="31" t="s">
        <v>103</v>
      </c>
      <c r="C64" s="34" t="s">
        <v>51</v>
      </c>
      <c r="D64" s="48">
        <v>12000</v>
      </c>
      <c r="E64" s="50">
        <v>2.2176</v>
      </c>
      <c r="F64" s="57"/>
      <c r="G64" s="35" t="str">
        <f t="shared" si="1"/>
        <v/>
      </c>
      <c r="H64" s="40"/>
      <c r="K64" s="7"/>
    </row>
    <row r="65" spans="1:11" s="8" customFormat="1" ht="11.25" x14ac:dyDescent="0.2">
      <c r="A65" s="33">
        <v>53</v>
      </c>
      <c r="B65" s="31" t="s">
        <v>104</v>
      </c>
      <c r="C65" s="34" t="s">
        <v>51</v>
      </c>
      <c r="D65" s="48">
        <v>12000</v>
      </c>
      <c r="E65" s="50">
        <v>0.88929999999999998</v>
      </c>
      <c r="F65" s="57"/>
      <c r="G65" s="35" t="str">
        <f t="shared" si="1"/>
        <v/>
      </c>
      <c r="H65" s="40"/>
      <c r="K65" s="7"/>
    </row>
    <row r="66" spans="1:11" s="8" customFormat="1" ht="11.25" x14ac:dyDescent="0.2">
      <c r="A66" s="33">
        <v>54</v>
      </c>
      <c r="B66" s="31" t="s">
        <v>105</v>
      </c>
      <c r="C66" s="34" t="s">
        <v>51</v>
      </c>
      <c r="D66" s="48">
        <v>12000</v>
      </c>
      <c r="E66" s="50">
        <v>1.2190000000000001</v>
      </c>
      <c r="F66" s="57"/>
      <c r="G66" s="35" t="str">
        <f t="shared" si="1"/>
        <v/>
      </c>
      <c r="H66" s="40"/>
      <c r="K66" s="7"/>
    </row>
    <row r="67" spans="1:11" s="8" customFormat="1" ht="11.25" x14ac:dyDescent="0.2">
      <c r="A67" s="33">
        <v>55</v>
      </c>
      <c r="B67" s="31" t="s">
        <v>106</v>
      </c>
      <c r="C67" s="34" t="s">
        <v>51</v>
      </c>
      <c r="D67" s="48">
        <v>8500</v>
      </c>
      <c r="E67" s="50">
        <v>0.43169999999999997</v>
      </c>
      <c r="F67" s="57"/>
      <c r="G67" s="35" t="str">
        <f t="shared" si="1"/>
        <v/>
      </c>
      <c r="H67" s="40"/>
      <c r="K67" s="7"/>
    </row>
    <row r="68" spans="1:11" s="8" customFormat="1" ht="11.25" x14ac:dyDescent="0.2">
      <c r="A68" s="33">
        <v>56</v>
      </c>
      <c r="B68" s="31" t="s">
        <v>107</v>
      </c>
      <c r="C68" s="34" t="s">
        <v>51</v>
      </c>
      <c r="D68" s="48">
        <v>25000</v>
      </c>
      <c r="E68" s="50">
        <v>0.57279999999999998</v>
      </c>
      <c r="F68" s="57"/>
      <c r="G68" s="35" t="str">
        <f t="shared" si="1"/>
        <v/>
      </c>
      <c r="H68" s="40"/>
      <c r="K68" s="7"/>
    </row>
    <row r="69" spans="1:11" s="8" customFormat="1" ht="11.25" x14ac:dyDescent="0.2">
      <c r="A69" s="33">
        <v>57</v>
      </c>
      <c r="B69" s="31" t="s">
        <v>108</v>
      </c>
      <c r="C69" s="34" t="s">
        <v>51</v>
      </c>
      <c r="D69" s="48">
        <v>10000</v>
      </c>
      <c r="E69" s="50">
        <v>0.63</v>
      </c>
      <c r="F69" s="57"/>
      <c r="G69" s="35" t="str">
        <f t="shared" si="0"/>
        <v/>
      </c>
      <c r="H69" s="40"/>
      <c r="K69" s="7"/>
    </row>
    <row r="70" spans="1:11" s="8" customFormat="1" ht="11.25" x14ac:dyDescent="0.2">
      <c r="A70" s="33">
        <v>58</v>
      </c>
      <c r="B70" s="31" t="s">
        <v>109</v>
      </c>
      <c r="C70" s="34" t="s">
        <v>51</v>
      </c>
      <c r="D70" s="48">
        <v>60000</v>
      </c>
      <c r="E70" s="50">
        <v>0.85060000000000002</v>
      </c>
      <c r="F70" s="57"/>
      <c r="G70" s="35" t="str">
        <f t="shared" si="0"/>
        <v/>
      </c>
      <c r="H70" s="40"/>
      <c r="K70" s="7"/>
    </row>
    <row r="71" spans="1:11" s="27" customFormat="1" ht="9" x14ac:dyDescent="0.2">
      <c r="A71" s="36"/>
      <c r="E71" s="46"/>
      <c r="F71" s="69" t="s">
        <v>27</v>
      </c>
      <c r="G71" s="70"/>
      <c r="H71" s="41"/>
    </row>
    <row r="72" spans="1:11" ht="14.25" customHeight="1" x14ac:dyDescent="0.2">
      <c r="F72" s="71" t="str">
        <f>IF(SUM(G13:G70)=0,"",SUM(G13:G70))</f>
        <v/>
      </c>
      <c r="G72" s="72"/>
      <c r="H72" s="42"/>
    </row>
    <row r="73" spans="1:11" s="37" customFormat="1" ht="9" x14ac:dyDescent="0.2">
      <c r="A73" s="62" t="str">
        <f>" - "&amp;Dados!B23</f>
        <v xml:space="preserve"> - A execução do objeto da presente licitação será realizada junto a Secretaria obedecendo, na íntegra, ao detalhamento do termo de referência (ANEXO II).</v>
      </c>
      <c r="B73" s="62"/>
      <c r="C73" s="62"/>
      <c r="D73" s="62"/>
      <c r="E73" s="62"/>
      <c r="F73" s="62"/>
      <c r="G73" s="62"/>
      <c r="H73" s="43"/>
    </row>
    <row r="74" spans="1:11" s="37" customFormat="1" ht="9" x14ac:dyDescent="0.2">
      <c r="A74" s="62" t="str">
        <f>" - "&amp;Dados!B24</f>
        <v xml:space="preserve"> - A administração rejeitará, no todo ou em parte, a prestação de serviços executada em desacordo com os termos do Edital e seus anexos.</v>
      </c>
      <c r="B74" s="62"/>
      <c r="C74" s="62"/>
      <c r="D74" s="62"/>
      <c r="E74" s="62"/>
      <c r="F74" s="62"/>
      <c r="G74" s="62"/>
      <c r="H74" s="43"/>
    </row>
    <row r="75" spans="1:11" s="37" customFormat="1" ht="9" x14ac:dyDescent="0.2">
      <c r="A75" s="62" t="str">
        <f>" - "&amp;Dados!B25</f>
        <v xml:space="preserve"> - O pagamento do objeto de que trata o PREGÃO ELETRÔNICO 121/2023, será efetuado pela Tesouraria da Secretaria Municipal de Saúde de Sumidouro.</v>
      </c>
      <c r="B75" s="62"/>
      <c r="C75" s="62"/>
      <c r="D75" s="62"/>
      <c r="E75" s="62"/>
      <c r="F75" s="62"/>
      <c r="G75" s="62"/>
      <c r="H75" s="43"/>
    </row>
    <row r="76" spans="1:11" s="27" customFormat="1" ht="9" x14ac:dyDescent="0.2">
      <c r="A76" s="62" t="str">
        <f>" - "&amp;Dados!B26</f>
        <v xml:space="preserve"> - Proposta válida por 60 (sessenta) dias</v>
      </c>
      <c r="B76" s="62"/>
      <c r="C76" s="62"/>
      <c r="D76" s="62"/>
      <c r="E76" s="62"/>
      <c r="F76" s="62"/>
      <c r="G76" s="62"/>
      <c r="H76" s="41"/>
    </row>
    <row r="77" spans="1:11" ht="21" customHeight="1" x14ac:dyDescent="0.2">
      <c r="A77" s="62" t="str">
        <f>" - "&amp;Dados!B28</f>
        <v xml:space="preserve"> - A Licitante poderá apresentar prospecto, ficha técnica ou outros documentos com informações que permitam a melhor identificação e qualificação do(s) item(ns) licitado(s);</v>
      </c>
      <c r="B77" s="62"/>
      <c r="C77" s="62"/>
      <c r="D77" s="62"/>
      <c r="E77" s="62"/>
      <c r="F77" s="62"/>
      <c r="G77" s="62"/>
      <c r="H77" s="44"/>
    </row>
    <row r="78" spans="1:11" x14ac:dyDescent="0.2">
      <c r="A78" s="62" t="str">
        <f>" - "&amp;Dados!B29</f>
        <v xml:space="preserve"> - A proposta de preços ajustada ao lance final deverá conter o valor numérico dos preços unitários e totais, não podendo exceder o valor do lance final;</v>
      </c>
      <c r="B78" s="62"/>
      <c r="C78" s="62"/>
      <c r="D78" s="62"/>
      <c r="E78" s="62"/>
      <c r="F78" s="62"/>
      <c r="G78" s="62"/>
      <c r="H78" s="44"/>
    </row>
    <row r="79" spans="1:11" ht="21.75" customHeight="1" x14ac:dyDescent="0.2">
      <c r="A79"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79" s="62"/>
      <c r="C79" s="62"/>
      <c r="D79" s="62"/>
      <c r="E79" s="62"/>
      <c r="F79" s="62"/>
      <c r="G79" s="62"/>
      <c r="H79" s="44"/>
    </row>
    <row r="80" spans="1:11" ht="21.75" customHeight="1" x14ac:dyDescent="0.2">
      <c r="A80"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80" s="62"/>
      <c r="C80" s="62"/>
      <c r="D80" s="62"/>
      <c r="E80" s="62"/>
      <c r="F80" s="62"/>
      <c r="G80" s="62"/>
      <c r="H80" s="44"/>
    </row>
    <row r="81" spans="1:8" ht="21.75" customHeight="1" x14ac:dyDescent="0.2">
      <c r="A81"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81" s="62"/>
      <c r="C81" s="62"/>
      <c r="D81" s="62"/>
      <c r="E81" s="62"/>
      <c r="F81" s="62"/>
      <c r="G81" s="62"/>
      <c r="H81" s="44"/>
    </row>
    <row r="82" spans="1:8" ht="21.75" customHeight="1" x14ac:dyDescent="0.2">
      <c r="A82" s="62" t="str">
        <f>" - "&amp;Dados!B33</f>
        <v xml:space="preserve"> - Declaramos que até a presente data inexistem fatos impeditivos a participação desta empresa ao presente certame licitatório, ciente da obrigatoriedade de declarar ocorrências posteriores;</v>
      </c>
      <c r="B82" s="62"/>
      <c r="C82" s="62"/>
      <c r="D82" s="62"/>
      <c r="E82" s="62"/>
      <c r="F82" s="62"/>
      <c r="G82" s="62"/>
      <c r="H82" s="44"/>
    </row>
    <row r="83" spans="1:8" ht="30" customHeight="1" x14ac:dyDescent="0.2">
      <c r="A83"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83" s="62"/>
      <c r="C83" s="62"/>
      <c r="D83" s="62"/>
      <c r="E83" s="62"/>
      <c r="F83" s="62"/>
      <c r="G83" s="62"/>
    </row>
    <row r="84" spans="1:8" ht="25.5" customHeight="1" x14ac:dyDescent="0.2">
      <c r="A84"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84" s="62"/>
      <c r="C84" s="62"/>
      <c r="D84" s="62"/>
      <c r="E84" s="62"/>
      <c r="F84" s="62"/>
      <c r="G84" s="62"/>
    </row>
  </sheetData>
  <sheetProtection algorithmName="SHA-512" hashValue="Og4zs8KYGNpylY7vdYPyo/VJeJtYCkA8MsEV4OS8iHq3wKB6tzK7H9Oi+SUNGV2GORZKUhLIBM94jTBVvVEVbg==" saltValue="Y2juzg5a1EJWgk10Ji2ibQ==" spinCount="100000" sheet="1" objects="1" scenarios="1"/>
  <autoFilter ref="A11:G84" xr:uid="{00000000-0009-0000-0000-000000000000}"/>
  <mergeCells count="23">
    <mergeCell ref="A73:G73"/>
    <mergeCell ref="A74:G74"/>
    <mergeCell ref="A75:G75"/>
    <mergeCell ref="B8:G8"/>
    <mergeCell ref="A76:G76"/>
    <mergeCell ref="B9:G9"/>
    <mergeCell ref="F71:G71"/>
    <mergeCell ref="F72:G72"/>
    <mergeCell ref="D10:G10"/>
    <mergeCell ref="C6:D6"/>
    <mergeCell ref="E6:F6"/>
    <mergeCell ref="A2:G2"/>
    <mergeCell ref="A3:G3"/>
    <mergeCell ref="A4:G4"/>
    <mergeCell ref="A5:G5"/>
    <mergeCell ref="A83:G83"/>
    <mergeCell ref="A84:G84"/>
    <mergeCell ref="A77:G77"/>
    <mergeCell ref="A78:G78"/>
    <mergeCell ref="A79:G79"/>
    <mergeCell ref="A80:G80"/>
    <mergeCell ref="A81:G81"/>
    <mergeCell ref="A82:G82"/>
  </mergeCells>
  <phoneticPr fontId="0" type="noConversion"/>
  <conditionalFormatting sqref="B10">
    <cfRule type="cellIs" dxfId="11" priority="8" stopIfTrue="1" operator="equal">
      <formula>$G$1</formula>
    </cfRule>
  </conditionalFormatting>
  <conditionalFormatting sqref="B13:B70">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70">
    <cfRule type="expression" priority="12" stopIfTrue="1">
      <formula>$A13</formula>
    </cfRule>
  </conditionalFormatting>
  <conditionalFormatting sqref="D10:G10">
    <cfRule type="cellIs" dxfId="8" priority="24" stopIfTrue="1" operator="equal">
      <formula>$E$1</formula>
    </cfRule>
  </conditionalFormatting>
  <conditionalFormatting sqref="F13:F70">
    <cfRule type="cellIs" dxfId="7" priority="11" stopIfTrue="1" operator="equal">
      <formula>""</formula>
    </cfRule>
  </conditionalFormatting>
  <conditionalFormatting sqref="F71">
    <cfRule type="expression" dxfId="6" priority="1" stopIfTrue="1">
      <formula>IF($J71="Empate",IF(H71=1,TRUE(),FALSE()),FALSE())</formula>
    </cfRule>
    <cfRule type="expression" dxfId="5" priority="2" stopIfTrue="1">
      <formula>IF(H71="&gt;",FALSE(),IF(H71&gt;0,TRUE(),FALSE()))</formula>
    </cfRule>
    <cfRule type="expression" dxfId="4" priority="3" stopIfTrue="1">
      <formula>IF(H71="&gt;",TRUE(),FALSE())</formula>
    </cfRule>
  </conditionalFormatting>
  <conditionalFormatting sqref="F72">
    <cfRule type="expression" dxfId="3" priority="4" stopIfTrue="1">
      <formula>IF($J71="OK",IF(H71=1,TRUE(),FALSE()),FALSE())</formula>
    </cfRule>
    <cfRule type="expression" dxfId="2" priority="5" stopIfTrue="1">
      <formula>IF($J71="Empate",IF(H71=1,TRUE(),FALSE()),FALSE())</formula>
    </cfRule>
    <cfRule type="expression" dxfId="1" priority="6" stopIfTrue="1">
      <formula>IF($J71="Empate",IF(H71=2,TRUE(),FALSE()),FALSE())</formula>
    </cfRule>
  </conditionalFormatting>
  <conditionalFormatting sqref="G13:G70">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8"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9" sqref="B9"/>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59" t="s">
        <v>111</v>
      </c>
      <c r="E1" s="4"/>
      <c r="F1" s="4"/>
      <c r="G1" s="4"/>
    </row>
    <row r="2" spans="1:7" x14ac:dyDescent="0.2">
      <c r="A2" s="16" t="s">
        <v>10</v>
      </c>
      <c r="B2" s="59" t="s">
        <v>112</v>
      </c>
      <c r="E2" s="4"/>
      <c r="F2" s="4"/>
      <c r="G2" s="4"/>
    </row>
    <row r="3" spans="1:7" x14ac:dyDescent="0.2">
      <c r="A3" s="16" t="s">
        <v>11</v>
      </c>
      <c r="B3" s="59" t="s">
        <v>113</v>
      </c>
      <c r="C3" s="5"/>
      <c r="E3" s="53"/>
      <c r="F3" s="4"/>
      <c r="G3" s="4"/>
    </row>
    <row r="4" spans="1:7" x14ac:dyDescent="0.2">
      <c r="A4" s="16" t="s">
        <v>12</v>
      </c>
      <c r="B4" s="59" t="s">
        <v>115</v>
      </c>
      <c r="C4" s="5"/>
      <c r="E4" s="53"/>
      <c r="F4" s="4"/>
      <c r="G4" s="4"/>
    </row>
    <row r="5" spans="1:7" x14ac:dyDescent="0.2">
      <c r="A5" s="16" t="s">
        <v>13</v>
      </c>
      <c r="B5" s="59" t="s">
        <v>45</v>
      </c>
      <c r="C5" s="5"/>
      <c r="E5" s="53"/>
      <c r="F5" s="4"/>
      <c r="G5" s="4"/>
    </row>
    <row r="6" spans="1:7" x14ac:dyDescent="0.2">
      <c r="A6" s="16" t="s">
        <v>31</v>
      </c>
      <c r="B6" s="60" t="s">
        <v>46</v>
      </c>
      <c r="C6" s="5"/>
      <c r="E6" s="53"/>
      <c r="F6" s="4"/>
      <c r="G6" s="4"/>
    </row>
    <row r="7" spans="1:7" x14ac:dyDescent="0.2">
      <c r="A7" s="16" t="s">
        <v>14</v>
      </c>
      <c r="B7" s="5" t="s">
        <v>30</v>
      </c>
      <c r="C7" s="5"/>
      <c r="E7" s="53"/>
      <c r="F7" s="4"/>
      <c r="G7" s="4"/>
    </row>
    <row r="8" spans="1:7" x14ac:dyDescent="0.2">
      <c r="A8" s="25" t="s">
        <v>23</v>
      </c>
      <c r="B8" s="47">
        <v>750874.00499999977</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47</v>
      </c>
      <c r="E23" s="4"/>
      <c r="F23" s="4"/>
      <c r="G23" s="52"/>
    </row>
    <row r="24" spans="1:256" ht="38.25" x14ac:dyDescent="0.2">
      <c r="A24" s="20" t="s">
        <v>16</v>
      </c>
      <c r="B24" s="21" t="s">
        <v>48</v>
      </c>
      <c r="E24" s="4"/>
      <c r="F24" s="4"/>
      <c r="G24" s="52"/>
    </row>
    <row r="25" spans="1:256" ht="38.25" x14ac:dyDescent="0.2">
      <c r="A25" s="20" t="s">
        <v>17</v>
      </c>
      <c r="B25" s="60" t="s">
        <v>114</v>
      </c>
      <c r="C25" s="9"/>
      <c r="E25" s="4"/>
      <c r="F25" s="4"/>
      <c r="G25" s="52"/>
    </row>
    <row r="26" spans="1:256" ht="25.5" x14ac:dyDescent="0.2">
      <c r="A26" s="20" t="s">
        <v>18</v>
      </c>
      <c r="B26" s="21" t="s">
        <v>28</v>
      </c>
      <c r="E26" s="4"/>
      <c r="F26" s="4"/>
      <c r="G26" s="52"/>
    </row>
    <row r="27" spans="1:256" x14ac:dyDescent="0.2">
      <c r="A27" s="20" t="s">
        <v>32</v>
      </c>
      <c r="B27" s="61" t="s">
        <v>49</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2023-08-29T14:01:43Z</cp:lastPrinted>
  <dcterms:created xsi:type="dcterms:W3CDTF">2006-04-18T17:38:46Z</dcterms:created>
  <dcterms:modified xsi:type="dcterms:W3CDTF">2023-09-18T19:19:36Z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