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2\Pregão Eletrônico\Pregão Eletrônico 071-22 - Eventual Contratação de Empresa p Locação de Caminhão e Caminhonete - SMOTSPMA\"/>
    </mc:Choice>
  </mc:AlternateContent>
  <xr:revisionPtr revIDLastSave="0" documentId="13_ncr:1_{3D0B7D03-B68D-44AB-BCD5-BA4C14579A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Preços'!$A$11:$H$27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8" i="1"/>
  <c r="H19" i="1"/>
  <c r="I19" i="1"/>
  <c r="I18" i="1"/>
  <c r="I17" i="1"/>
  <c r="I15" i="1"/>
  <c r="I14" i="1"/>
  <c r="C7" i="1"/>
  <c r="A4" i="1"/>
  <c r="A26" i="1"/>
  <c r="A27" i="1"/>
  <c r="A25" i="1"/>
  <c r="A24" i="1"/>
  <c r="A6" i="1"/>
  <c r="A5" i="1"/>
  <c r="A3" i="1"/>
  <c r="H20" i="1" l="1"/>
  <c r="H16" i="1"/>
  <c r="G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Licitacao</author>
  </authors>
  <commentList>
    <comment ref="I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Instruções:</t>
        </r>
        <r>
          <rPr>
            <sz val="8"/>
            <color indexed="81"/>
            <rFont val="Tahoma"/>
            <family val="2"/>
          </rPr>
          <t xml:space="preserve">
Este comentário não será impresso.
Deverão ser preenchidos todos os campos em amarelo, colocando "NC" nos itens não cotados. Os valores totais serão preenchidos automaticamente.
</t>
        </r>
      </text>
    </comment>
    <comment ref="I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Configuração da Página:</t>
        </r>
        <r>
          <rPr>
            <sz val="8"/>
            <color indexed="81"/>
            <rFont val="Tahoma"/>
            <family val="2"/>
          </rPr>
          <t xml:space="preserve">
Esta página está configurada para papel A4. Os cabeçalhos se repetirão automaticamente.</t>
        </r>
      </text>
    </comment>
  </commentList>
</comments>
</file>

<file path=xl/sharedStrings.xml><?xml version="1.0" encoding="utf-8"?>
<sst xmlns="http://schemas.openxmlformats.org/spreadsheetml/2006/main" count="71" uniqueCount="64">
  <si>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</si>
  <si>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</si>
  <si>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</si>
  <si>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</si>
  <si>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</si>
  <si>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</si>
  <si>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</si>
  <si>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</si>
  <si>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</si>
  <si>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</si>
  <si>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</si>
  <si>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</si>
  <si>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</si>
  <si>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</si>
  <si>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</si>
  <si>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</si>
  <si>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</si>
  <si>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</si>
  <si>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</si>
  <si>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Contrato: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</si>
  <si>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</si>
  <si>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</si>
  <si>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</si>
  <si>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</si>
  <si>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</si>
  <si>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</si>
  <si>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</si>
  <si>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</si>
  <si>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</si>
  <si>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Subtotal&gt;&gt;</t>
  </si>
  <si>
    <t>1.1</t>
  </si>
  <si>
    <t>2.1</t>
  </si>
  <si>
    <t>2.2</t>
  </si>
  <si>
    <t>VALOR ESTIMADO:</t>
  </si>
  <si>
    <t>1.2</t>
  </si>
  <si>
    <t>Prazo do Contrato:</t>
  </si>
  <si>
    <t>LOTE 01 - CAMINHÃO MUNK</t>
  </si>
  <si>
    <t>SINAPI91634</t>
  </si>
  <si>
    <t>SINAPI91635</t>
  </si>
  <si>
    <t>EMOP19.004.0047-C</t>
  </si>
  <si>
    <t>EMOP19.004.0047-E</t>
  </si>
  <si>
    <t xml:space="preserve"> CÓDIGO</t>
  </si>
  <si>
    <t>CHP</t>
  </si>
  <si>
    <t>CHI</t>
  </si>
  <si>
    <t>CAMIONETE TIPO PICK-UP,COM CABINE SIMPLES E CACAMBA,TIPO LEVE,MOTOR BICOMBUSTIVEL (GASOLINA E ALCOOL) DE 1,6 LITROS,EQUIPADA COM ESCADA DE EXTENSAO GIRATORIA E BASCULANTE,COM SUPORTE, ACIONAMENTO MANUAL E TODOS OS IMPLEMENTOS NECESSARIOS PARA UM PERFEITO FUNCIONAMENTO, INCLUSIVE MOTORISTA</t>
  </si>
  <si>
    <t>H</t>
  </si>
  <si>
    <t>Prazo de Vigência da Ata: A contar da sua assinatura para um período de 12 meses.</t>
  </si>
  <si>
    <t>Todas as despesas relativas ao funcionamento e a manutenção do veículo, como combustíveis e correlatas deverão ser por conta da firma contratada.</t>
  </si>
  <si>
    <t>Todas as despesas e responsabilidades empregatícias com motorista e operadores de máquinas serão por conta da(s) firma(s) contratada(s).</t>
  </si>
  <si>
    <t>MENOR PREÇO POR LOTE</t>
  </si>
  <si>
    <t>Secretaria Municipal de Obras</t>
  </si>
  <si>
    <t>LOTE 02 - CAMINHONETE COM ESCADA</t>
  </si>
  <si>
    <t>GUINDAUTO HIDRÁULICO, CAPACIDADE MÁXIMA DE CARGA 6500 KG, MOMENTO MÁXIMO DE CARGA 5,8 TM, ALCANCE MÁXIMO HORIZONTAL 7,60 M, INCLUSIVE CAMINHÃO TOCO PBT 9.700 KG, POTÊNCIA DE 160 CV - CHP DIURNO.</t>
  </si>
  <si>
    <t>Representante:</t>
  </si>
  <si>
    <t>CPF:</t>
  </si>
  <si>
    <t>Enquadramento:</t>
  </si>
  <si>
    <t>EVENTUAL CONTRATAÇÃO DE EMPRESA ESPECIALIZADA PARA LOCAÇÃO DE CAMINHÃO MUNCK E CAMIONETE EQUIPADA COM ESCADA - SRP</t>
  </si>
  <si>
    <t>Homologação: __/__/2022</t>
  </si>
  <si>
    <t>Previsão Publicação: __/__/2022</t>
  </si>
  <si>
    <t>O pagamento do objeto de que trata o PREGÃO ELETRÔNICO 071/2022, e consequente contrato serão efetuados pela Tesouraria da Prefeitura Municipal de Sumidouro.</t>
  </si>
  <si>
    <t>ANEXO I - QUADRO DE PROPOSTAS</t>
  </si>
  <si>
    <t>PROCESSO ADMINISTRATIVO Nº 2963/2022 de 19/09/2022</t>
  </si>
  <si>
    <t>PREGÃO ELETRÔNICO Nº 071/2022</t>
  </si>
  <si>
    <t>Abertura das Propostas: 25/10/2022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</si>
</sst>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&quot;R$ &quot;#,##0.00"/>
    <numFmt numFmtId="168" formatCode="00"/>
    <numFmt numFmtId="169" formatCode="#,##0.00#"/>
    <numFmt numFmtId="170" formatCode="0.00#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/>
      <right style="hair">
        <color indexed="64"/>
      </right>
      <top/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55"/>
      </bottom>
      <diagonal/>
    </border>
    <border>
      <left/>
      <right/>
      <top style="hair">
        <color indexed="23"/>
      </top>
      <bottom style="hair">
        <color indexed="55"/>
      </bottom>
      <diagonal/>
    </border>
    <border>
      <left style="hair">
        <color indexed="55"/>
      </left>
      <right style="hair">
        <color indexed="64"/>
      </right>
      <top style="hair">
        <color indexed="23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23"/>
      </top>
      <bottom style="hair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3"/>
      </left>
      <right/>
      <top/>
      <bottom style="hair">
        <color indexed="22"/>
      </bottom>
      <diagonal/>
    </border>
    <border>
      <left/>
      <right style="hair">
        <color indexed="64"/>
      </right>
      <top/>
      <bottom style="hair">
        <color indexed="22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55"/>
      </top>
      <bottom/>
      <diagonal/>
    </border>
    <border>
      <left/>
      <right style="hair">
        <color indexed="64"/>
      </right>
      <top style="hair">
        <color indexed="55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4" fontId="2" fillId="0" borderId="0" xfId="0" applyNumberFormat="1" applyFont="1" applyBorder="1" applyAlignment="1" applyProtection="1">
      <alignment horizontal="center" vertical="center" wrapText="1"/>
      <protection hidden="1"/>
    </xf>
    <xf numFmtId="165" fontId="2" fillId="0" borderId="0" xfId="2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Border="1" applyAlignment="1" applyProtection="1">
      <alignment vertical="center"/>
      <protection hidden="1"/>
    </xf>
    <xf numFmtId="4" fontId="9" fillId="0" borderId="0" xfId="0" applyNumberFormat="1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49" fontId="0" fillId="0" borderId="0" xfId="0" applyNumberFormat="1"/>
    <xf numFmtId="0" fontId="2" fillId="0" borderId="0" xfId="0" applyFont="1" applyFill="1"/>
    <xf numFmtId="170" fontId="5" fillId="0" borderId="0" xfId="0" applyNumberFormat="1" applyFont="1" applyBorder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>
      <alignment wrapText="1"/>
    </xf>
    <xf numFmtId="169" fontId="2" fillId="0" borderId="0" xfId="0" applyNumberFormat="1" applyFont="1" applyBorder="1" applyAlignment="1" applyProtection="1">
      <alignment horizontal="center" vertical="center" wrapText="1"/>
      <protection hidden="1"/>
    </xf>
    <xf numFmtId="169" fontId="5" fillId="0" borderId="0" xfId="0" applyNumberFormat="1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NumberFormat="1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right"/>
      <protection hidden="1"/>
    </xf>
    <xf numFmtId="167" fontId="0" fillId="0" borderId="0" xfId="0" applyNumberFormat="1" applyAlignment="1">
      <alignment horizontal="left"/>
    </xf>
    <xf numFmtId="4" fontId="13" fillId="0" borderId="0" xfId="0" applyNumberFormat="1" applyFont="1" applyBorder="1" applyAlignment="1" applyProtection="1">
      <alignment vertical="center" wrapText="1"/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169" fontId="4" fillId="0" borderId="0" xfId="0" applyNumberFormat="1" applyFont="1" applyBorder="1" applyAlignment="1" applyProtection="1">
      <alignment horizontal="center" vertical="center"/>
      <protection hidden="1"/>
    </xf>
    <xf numFmtId="170" fontId="4" fillId="0" borderId="0" xfId="0" applyNumberFormat="1" applyFont="1" applyBorder="1" applyAlignment="1" applyProtection="1">
      <alignment horizontal="center" vertical="center"/>
      <protection hidden="1"/>
    </xf>
    <xf numFmtId="168" fontId="13" fillId="0" borderId="0" xfId="0" applyNumberFormat="1" applyFont="1" applyBorder="1" applyAlignment="1" applyProtection="1">
      <alignment vertical="center" wrapText="1"/>
      <protection hidden="1"/>
    </xf>
    <xf numFmtId="0" fontId="10" fillId="7" borderId="2" xfId="0" applyFont="1" applyFill="1" applyBorder="1" applyAlignment="1" applyProtection="1">
      <alignment horizontal="center" vertical="center" wrapText="1"/>
      <protection hidden="1"/>
    </xf>
    <xf numFmtId="0" fontId="10" fillId="7" borderId="3" xfId="0" applyFont="1" applyFill="1" applyBorder="1" applyAlignment="1" applyProtection="1">
      <alignment horizontal="center" vertical="center" wrapText="1"/>
      <protection hidden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169" fontId="10" fillId="7" borderId="3" xfId="0" applyNumberFormat="1" applyFont="1" applyFill="1" applyBorder="1" applyAlignment="1" applyProtection="1">
      <alignment horizontal="center" vertical="center" wrapText="1"/>
      <protection hidden="1"/>
    </xf>
    <xf numFmtId="166" fontId="2" fillId="0" borderId="0" xfId="1" applyFont="1" applyBorder="1" applyAlignment="1" applyProtection="1">
      <alignment horizontal="center" vertical="center" wrapText="1"/>
      <protection hidden="1"/>
    </xf>
    <xf numFmtId="168" fontId="15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169" fontId="16" fillId="0" borderId="6" xfId="0" applyNumberFormat="1" applyFont="1" applyBorder="1" applyAlignment="1">
      <alignment horizontal="center" vertical="center" wrapText="1"/>
    </xf>
    <xf numFmtId="168" fontId="15" fillId="0" borderId="7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3" borderId="8" xfId="0" applyFill="1" applyBorder="1" applyAlignment="1">
      <alignment vertical="center"/>
    </xf>
    <xf numFmtId="0" fontId="10" fillId="7" borderId="9" xfId="0" applyFont="1" applyFill="1" applyBorder="1" applyAlignment="1" applyProtection="1">
      <alignment horizontal="center" vertical="center" wrapText="1"/>
      <protection hidden="1"/>
    </xf>
    <xf numFmtId="168" fontId="15" fillId="0" borderId="10" xfId="0" applyNumberFormat="1" applyFont="1" applyBorder="1" applyAlignment="1">
      <alignment horizontal="center" vertical="center" wrapText="1"/>
    </xf>
    <xf numFmtId="168" fontId="10" fillId="3" borderId="8" xfId="0" applyNumberFormat="1" applyFont="1" applyFill="1" applyBorder="1" applyAlignment="1">
      <alignment vertical="center"/>
    </xf>
    <xf numFmtId="168" fontId="15" fillId="0" borderId="8" xfId="0" applyNumberFormat="1" applyFont="1" applyBorder="1" applyAlignment="1">
      <alignment horizontal="center" vertical="center" wrapText="1"/>
    </xf>
    <xf numFmtId="168" fontId="10" fillId="3" borderId="7" xfId="0" applyNumberFormat="1" applyFont="1" applyFill="1" applyBorder="1" applyAlignment="1">
      <alignment horizontal="center" vertical="center"/>
    </xf>
    <xf numFmtId="168" fontId="10" fillId="3" borderId="8" xfId="0" applyNumberFormat="1" applyFont="1" applyFill="1" applyBorder="1" applyAlignment="1">
      <alignment horizontal="center" vertical="center"/>
    </xf>
    <xf numFmtId="4" fontId="10" fillId="0" borderId="11" xfId="2" applyNumberFormat="1" applyFont="1" applyFill="1" applyBorder="1" applyAlignment="1" applyProtection="1">
      <alignment horizontal="center" vertical="center" wrapText="1"/>
      <protection hidden="1"/>
    </xf>
    <xf numFmtId="4" fontId="0" fillId="3" borderId="12" xfId="0" applyNumberFormat="1" applyFill="1" applyBorder="1" applyAlignment="1">
      <alignment vertical="center"/>
    </xf>
    <xf numFmtId="167" fontId="18" fillId="0" borderId="0" xfId="1" applyNumberFormat="1" applyFont="1" applyBorder="1" applyAlignment="1" applyProtection="1">
      <alignment horizontal="left" vertical="center"/>
      <protection hidden="1"/>
    </xf>
    <xf numFmtId="168" fontId="15" fillId="0" borderId="13" xfId="0" applyNumberFormat="1" applyFont="1" applyBorder="1" applyAlignment="1">
      <alignment horizontal="center" vertical="center" wrapText="1"/>
    </xf>
    <xf numFmtId="168" fontId="15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4" fontId="3" fillId="3" borderId="15" xfId="2" applyNumberFormat="1" applyFont="1" applyFill="1" applyBorder="1" applyAlignment="1" applyProtection="1">
      <alignment horizontal="center" vertical="center" wrapText="1"/>
      <protection hidden="1"/>
    </xf>
    <xf numFmtId="168" fontId="3" fillId="3" borderId="8" xfId="0" applyNumberFormat="1" applyFont="1" applyFill="1" applyBorder="1" applyAlignment="1">
      <alignment horizontal="center" vertical="center"/>
    </xf>
    <xf numFmtId="4" fontId="10" fillId="3" borderId="12" xfId="0" applyNumberFormat="1" applyFont="1" applyFill="1" applyBorder="1" applyAlignment="1">
      <alignment vertical="center"/>
    </xf>
    <xf numFmtId="2" fontId="16" fillId="0" borderId="6" xfId="0" applyNumberFormat="1" applyFont="1" applyBorder="1" applyAlignment="1">
      <alignment horizontal="center" vertical="center" wrapText="1"/>
    </xf>
    <xf numFmtId="2" fontId="16" fillId="0" borderId="14" xfId="0" applyNumberFormat="1" applyFont="1" applyBorder="1" applyAlignment="1">
      <alignment horizontal="center" vertical="center" wrapText="1"/>
    </xf>
    <xf numFmtId="2" fontId="0" fillId="3" borderId="8" xfId="0" applyNumberFormat="1" applyFill="1" applyBorder="1" applyAlignment="1">
      <alignment vertical="center"/>
    </xf>
    <xf numFmtId="2" fontId="10" fillId="3" borderId="8" xfId="0" applyNumberFormat="1" applyFont="1" applyFill="1" applyBorder="1" applyAlignment="1">
      <alignment vertical="center"/>
    </xf>
    <xf numFmtId="2" fontId="16" fillId="0" borderId="8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 applyProtection="1">
      <alignment vertical="center"/>
      <protection hidden="1"/>
    </xf>
    <xf numFmtId="4" fontId="10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0" fillId="3" borderId="8" xfId="0" applyNumberFormat="1" applyFont="1" applyFill="1" applyBorder="1" applyAlignment="1">
      <alignment vertical="center"/>
    </xf>
    <xf numFmtId="4" fontId="17" fillId="0" borderId="16" xfId="0" applyNumberFormat="1" applyFont="1" applyBorder="1" applyAlignment="1">
      <alignment horizontal="center" vertical="center" wrapText="1"/>
    </xf>
    <xf numFmtId="4" fontId="0" fillId="3" borderId="8" xfId="0" applyNumberForma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15" fillId="8" borderId="17" xfId="0" applyFont="1" applyFill="1" applyBorder="1"/>
    <xf numFmtId="169" fontId="14" fillId="0" borderId="6" xfId="0" applyNumberFormat="1" applyFont="1" applyBorder="1" applyAlignment="1" applyProtection="1">
      <alignment horizontal="center" vertical="center" wrapText="1"/>
      <protection locked="0"/>
    </xf>
    <xf numFmtId="169" fontId="17" fillId="0" borderId="14" xfId="0" applyNumberFormat="1" applyFont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1" fillId="0" borderId="0" xfId="0" applyFont="1" applyFill="1"/>
    <xf numFmtId="164" fontId="19" fillId="3" borderId="18" xfId="2" applyNumberFormat="1" applyFont="1" applyFill="1" applyBorder="1" applyAlignment="1" applyProtection="1">
      <alignment horizontal="left" vertical="center" wrapText="1"/>
      <protection hidden="1"/>
    </xf>
    <xf numFmtId="164" fontId="19" fillId="3" borderId="19" xfId="2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Border="1" applyAlignment="1" applyProtection="1">
      <alignment vertical="center"/>
      <protection hidden="1"/>
    </xf>
    <xf numFmtId="3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alignment horizontal="left"/>
      <protection locked="0"/>
    </xf>
    <xf numFmtId="3" fontId="10" fillId="0" borderId="20" xfId="0" applyNumberFormat="1" applyFont="1" applyBorder="1" applyAlignment="1" applyProtection="1">
      <alignment horizontal="left"/>
      <protection locked="0"/>
    </xf>
    <xf numFmtId="169" fontId="12" fillId="3" borderId="21" xfId="0" applyNumberFormat="1" applyFont="1" applyFill="1" applyBorder="1" applyAlignment="1" applyProtection="1">
      <alignment horizontal="left" vertical="center" wrapText="1"/>
      <protection hidden="1"/>
    </xf>
    <xf numFmtId="169" fontId="12" fillId="3" borderId="22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Border="1" applyAlignment="1" applyProtection="1">
      <alignment horizontal="left" vertical="center"/>
      <protection hidden="1"/>
    </xf>
  </cellXfs>
  <cellStyles count="3">
    <cellStyle name="Moeda" xfId="1" builtinId="4"/>
    <cellStyle name="Normal" xfId="0" builtinId="0"/>
    <cellStyle name="Vírgula" xfId="2" builtinId="3"/>
  </cellStyles>
  <dxfs count="10"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438150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F1124EE-EB8B-10CA-C199-CBF67F12FBA4}"/>
            </a:ext>
          </a:extLst>
        </xdr:cNvPr>
        <xdr:cNvSpPr txBox="1">
          <a:spLocks noChangeArrowheads="1"/>
        </xdr:cNvSpPr>
      </xdr:nvSpPr>
      <xdr:spPr bwMode="auto">
        <a:xfrm>
          <a:off x="90487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0</xdr:row>
      <xdr:rowOff>676275</xdr:rowOff>
    </xdr:to>
    <xdr:pic>
      <xdr:nvPicPr>
        <xdr:cNvPr id="1094" name="Picture 2" descr="brasãoGIF_300dpi">
          <a:extLst>
            <a:ext uri="{FF2B5EF4-FFF2-40B4-BE49-F238E27FC236}">
              <a16:creationId xmlns:a16="http://schemas.microsoft.com/office/drawing/2014/main" id="{8A3718A5-F8E0-9537-2431-DB363C009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361950</xdr:colOff>
      <xdr:row>0</xdr:row>
      <xdr:rowOff>323850</xdr:rowOff>
    </xdr:from>
    <xdr:to>
      <xdr:col>7</xdr:col>
      <xdr:colOff>809625</xdr:colOff>
      <xdr:row>3</xdr:row>
      <xdr:rowOff>114300</xdr:rowOff>
    </xdr:to>
    <xdr:grpSp>
      <xdr:nvGrpSpPr>
        <xdr:cNvPr id="1095" name="Group 41">
          <a:extLst>
            <a:ext uri="{FF2B5EF4-FFF2-40B4-BE49-F238E27FC236}">
              <a16:creationId xmlns:a16="http://schemas.microsoft.com/office/drawing/2014/main" id="{0281665D-56F6-0A02-8BBE-26EC10AA3FA3}"/>
            </a:ext>
          </a:extLst>
        </xdr:cNvPr>
        <xdr:cNvGrpSpPr>
          <a:grpSpLocks/>
        </xdr:cNvGrpSpPr>
      </xdr:nvGrpSpPr>
      <xdr:grpSpPr bwMode="auto">
        <a:xfrm>
          <a:off x="6372225" y="323850"/>
          <a:ext cx="1885950" cy="857250"/>
          <a:chOff x="520" y="6"/>
          <a:chExt cx="188" cy="90"/>
        </a:xfrm>
      </xdr:grpSpPr>
      <xdr:sp macro="" textlink="">
        <xdr:nvSpPr>
          <xdr:cNvPr id="1066" name="Caixa de texto 2">
            <a:extLst>
              <a:ext uri="{FF2B5EF4-FFF2-40B4-BE49-F238E27FC236}">
                <a16:creationId xmlns:a16="http://schemas.microsoft.com/office/drawing/2014/main" id="{FC6E00B6-8E99-94DF-A7A5-C39D660CD8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67" name="Caixa de texto 3">
            <a:extLst>
              <a:ext uri="{FF2B5EF4-FFF2-40B4-BE49-F238E27FC236}">
                <a16:creationId xmlns:a16="http://schemas.microsoft.com/office/drawing/2014/main" id="{0DC52239-249A-3280-E557-B93F9C1887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2963/22</a:t>
            </a:r>
          </a:p>
          <a:p>
            <a:pPr algn="l" rtl="0">
              <a:lnSpc>
                <a:spcPts val="12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L38"/>
  <sheetViews>
    <sheetView tabSelected="1" zoomScaleNormal="100" workbookViewId="0">
      <selection activeCell="G14" sqref="G14"/>
    </sheetView>
  </sheetViews>
  <sheetFormatPr defaultRowHeight="12.75" x14ac:dyDescent="0.2"/>
  <cols>
    <col min="1" max="1" width="6.5703125" style="1" customWidth="1"/>
    <col min="2" max="2" width="12.5703125" style="1" customWidth="1"/>
    <col min="3" max="3" width="52.42578125" style="2" customWidth="1"/>
    <col min="4" max="4" width="9.7109375" style="1" customWidth="1"/>
    <col min="5" max="5" width="8.85546875" style="30" customWidth="1"/>
    <col min="6" max="6" width="10.140625" style="3" customWidth="1"/>
    <col min="7" max="7" width="11.42578125" style="17" customWidth="1"/>
    <col min="8" max="8" width="13.28515625" style="15" customWidth="1"/>
    <col min="9" max="9" width="8.85546875" style="2" hidden="1" customWidth="1"/>
    <col min="10" max="10" width="11.5703125" style="2" customWidth="1"/>
    <col min="11" max="16" width="9.140625" style="2"/>
    <col min="17" max="17" width="10" style="2" bestFit="1" customWidth="1"/>
    <col min="18" max="16384" width="9.140625" style="2"/>
  </cols>
  <sheetData>
    <row r="1" spans="1:12" ht="58.5" customHeight="1" x14ac:dyDescent="0.2">
      <c r="I1" s="4"/>
    </row>
    <row r="2" spans="1:12" x14ac:dyDescent="0.2">
      <c r="A2" s="92" t="s">
        <v>60</v>
      </c>
      <c r="B2" s="92"/>
      <c r="C2" s="92"/>
      <c r="D2" s="92"/>
      <c r="E2" s="92"/>
      <c r="F2" s="92"/>
      <c r="G2" s="92"/>
      <c r="H2" s="92"/>
    </row>
    <row r="3" spans="1:12" x14ac:dyDescent="0.2">
      <c r="A3" s="92" t="str">
        <f>UPPER(Dados!B1&amp;"  -  "&amp;Dados!B4)</f>
        <v>PREGÃO ELETRÔNICO Nº 071/2022  -  ABERTURA DAS PROPOSTAS: 25/10/2022 ÀS 10:00HS</v>
      </c>
      <c r="B3" s="92"/>
      <c r="C3" s="92"/>
      <c r="D3" s="92"/>
      <c r="E3" s="92"/>
      <c r="F3" s="92"/>
      <c r="G3" s="92"/>
      <c r="H3" s="92"/>
    </row>
    <row r="4" spans="1:12" x14ac:dyDescent="0.2">
      <c r="A4" s="98" t="str">
        <f>Dados!B3</f>
        <v>EVENTUAL CONTRATAÇÃO DE EMPRESA ESPECIALIZADA PARA LOCAÇÃO DE CAMINHÃO MUNCK E CAMIONETE EQUIPADA COM ESCADA - SRP</v>
      </c>
      <c r="B4" s="98"/>
      <c r="C4" s="98"/>
      <c r="D4" s="98"/>
      <c r="E4" s="98"/>
      <c r="F4" s="98"/>
      <c r="G4" s="98"/>
      <c r="H4" s="98"/>
    </row>
    <row r="5" spans="1:12" x14ac:dyDescent="0.2">
      <c r="A5" s="92" t="str">
        <f>Dados!B2</f>
        <v>PROCESSO ADMINISTRATIVO Nº 2963/2022 de 19/09/2022</v>
      </c>
      <c r="B5" s="92"/>
      <c r="C5" s="92"/>
      <c r="D5" s="92"/>
      <c r="E5" s="92"/>
      <c r="F5" s="92"/>
      <c r="G5" s="92"/>
      <c r="H5" s="92"/>
    </row>
    <row r="6" spans="1:12" x14ac:dyDescent="0.2">
      <c r="A6" s="92" t="str">
        <f>Dados!B7</f>
        <v>MENOR PREÇO POR LOTE</v>
      </c>
      <c r="B6" s="92"/>
      <c r="C6" s="92"/>
      <c r="D6" s="92"/>
      <c r="E6" s="92"/>
      <c r="F6" s="92"/>
      <c r="G6" s="92"/>
      <c r="H6" s="92"/>
    </row>
    <row r="7" spans="1:12" ht="13.5" customHeight="1" x14ac:dyDescent="0.2">
      <c r="A7" s="99" t="s">
        <v>33</v>
      </c>
      <c r="B7" s="99"/>
      <c r="C7" s="64">
        <f>Dados!B8</f>
        <v>557599.67999999993</v>
      </c>
      <c r="D7" s="8"/>
      <c r="E7" s="31"/>
      <c r="F7" s="77"/>
      <c r="G7" s="18"/>
      <c r="H7" s="14"/>
    </row>
    <row r="8" spans="1:12" s="10" customFormat="1" ht="12" customHeight="1" x14ac:dyDescent="0.2">
      <c r="A8" s="19" t="s">
        <v>0</v>
      </c>
      <c r="B8" s="93"/>
      <c r="C8" s="93"/>
      <c r="D8" s="93"/>
      <c r="E8" s="93"/>
      <c r="F8" s="93"/>
      <c r="G8" s="93"/>
      <c r="H8" s="93"/>
    </row>
    <row r="9" spans="1:12" s="10" customFormat="1" ht="12" customHeight="1" x14ac:dyDescent="0.2">
      <c r="A9" s="19" t="s">
        <v>1</v>
      </c>
      <c r="B9" s="95"/>
      <c r="C9" s="95"/>
      <c r="D9" s="95"/>
      <c r="E9" s="95"/>
      <c r="F9" s="95"/>
      <c r="G9" s="95"/>
      <c r="H9" s="95"/>
    </row>
    <row r="10" spans="1:12" s="10" customFormat="1" ht="12" customHeight="1" x14ac:dyDescent="0.2">
      <c r="A10" s="19" t="s">
        <v>2</v>
      </c>
      <c r="B10" s="93"/>
      <c r="C10" s="94"/>
      <c r="D10" s="32" t="s">
        <v>8</v>
      </c>
      <c r="E10" s="93"/>
      <c r="F10" s="94"/>
      <c r="G10" s="94"/>
      <c r="H10" s="94"/>
    </row>
    <row r="11" spans="1:12" ht="4.5" customHeight="1" x14ac:dyDescent="0.2">
      <c r="A11" s="5"/>
      <c r="B11" s="5"/>
      <c r="C11" s="36"/>
      <c r="D11" s="36"/>
      <c r="E11" s="37"/>
      <c r="F11" s="38"/>
      <c r="G11" s="39"/>
      <c r="H11" s="40"/>
    </row>
    <row r="12" spans="1:12" s="10" customFormat="1" ht="22.5" x14ac:dyDescent="0.2">
      <c r="A12" s="42" t="s">
        <v>3</v>
      </c>
      <c r="B12" s="56" t="s">
        <v>41</v>
      </c>
      <c r="C12" s="43" t="s">
        <v>4</v>
      </c>
      <c r="D12" s="43" t="s">
        <v>5</v>
      </c>
      <c r="E12" s="43" t="s">
        <v>6</v>
      </c>
      <c r="F12" s="78" t="s">
        <v>25</v>
      </c>
      <c r="G12" s="46" t="s">
        <v>26</v>
      </c>
      <c r="H12" s="44" t="s">
        <v>7</v>
      </c>
    </row>
    <row r="13" spans="1:12" s="10" customFormat="1" ht="11.25" customHeight="1" x14ac:dyDescent="0.2">
      <c r="A13" s="60">
        <v>1</v>
      </c>
      <c r="B13" s="61"/>
      <c r="C13" s="70" t="s">
        <v>36</v>
      </c>
      <c r="D13" s="58"/>
      <c r="E13" s="75"/>
      <c r="F13" s="79"/>
      <c r="G13" s="58"/>
      <c r="H13" s="71"/>
    </row>
    <row r="14" spans="1:12" s="10" customFormat="1" ht="48" x14ac:dyDescent="0.2">
      <c r="A14" s="48" t="s">
        <v>30</v>
      </c>
      <c r="B14" s="57" t="s">
        <v>37</v>
      </c>
      <c r="C14" s="49" t="s">
        <v>52</v>
      </c>
      <c r="D14" s="50" t="s">
        <v>42</v>
      </c>
      <c r="E14" s="72">
        <v>1056</v>
      </c>
      <c r="F14" s="51">
        <v>300.2</v>
      </c>
      <c r="G14" s="85"/>
      <c r="H14" s="62" t="str">
        <f>IF(G14="","",IF(ISTEXT(G14),"NC",G14*E14))</f>
        <v/>
      </c>
      <c r="I14" s="9">
        <f>F14*E14</f>
        <v>317011.20000000001</v>
      </c>
      <c r="L14" s="9"/>
    </row>
    <row r="15" spans="1:12" s="10" customFormat="1" ht="48" x14ac:dyDescent="0.2">
      <c r="A15" s="48" t="s">
        <v>34</v>
      </c>
      <c r="B15" s="57" t="s">
        <v>38</v>
      </c>
      <c r="C15" s="49" t="s">
        <v>52</v>
      </c>
      <c r="D15" s="50" t="s">
        <v>43</v>
      </c>
      <c r="E15" s="72">
        <v>1056</v>
      </c>
      <c r="F15" s="51">
        <v>61.85</v>
      </c>
      <c r="G15" s="85"/>
      <c r="H15" s="62" t="str">
        <f>IF(G15="","",IF(ISTEXT(G15),"NC",G15*E15))</f>
        <v/>
      </c>
      <c r="I15" s="9">
        <f>F15*E15</f>
        <v>65313.599999999999</v>
      </c>
      <c r="L15" s="9"/>
    </row>
    <row r="16" spans="1:12" s="10" customFormat="1" ht="12.75" customHeight="1" x14ac:dyDescent="0.2">
      <c r="A16" s="52"/>
      <c r="B16" s="59"/>
      <c r="C16" s="53"/>
      <c r="D16" s="54"/>
      <c r="E16" s="76"/>
      <c r="F16" s="80" t="s">
        <v>29</v>
      </c>
      <c r="G16" s="86"/>
      <c r="H16" s="69">
        <f>SUM(H14:H15)</f>
        <v>0</v>
      </c>
      <c r="I16" s="9"/>
      <c r="L16" s="9"/>
    </row>
    <row r="17" spans="1:12" s="10" customFormat="1" x14ac:dyDescent="0.2">
      <c r="A17" s="60">
        <v>2</v>
      </c>
      <c r="B17" s="61"/>
      <c r="C17" s="70" t="s">
        <v>51</v>
      </c>
      <c r="D17" s="55"/>
      <c r="E17" s="74"/>
      <c r="F17" s="81"/>
      <c r="G17" s="87"/>
      <c r="H17" s="63"/>
      <c r="I17" s="9">
        <f>F17*E17</f>
        <v>0</v>
      </c>
      <c r="L17" s="9"/>
    </row>
    <row r="18" spans="1:12" s="10" customFormat="1" ht="84" x14ac:dyDescent="0.2">
      <c r="A18" s="48" t="s">
        <v>31</v>
      </c>
      <c r="B18" s="57" t="s">
        <v>39</v>
      </c>
      <c r="C18" s="49" t="s">
        <v>44</v>
      </c>
      <c r="D18" s="50" t="s">
        <v>45</v>
      </c>
      <c r="E18" s="72">
        <v>1056</v>
      </c>
      <c r="F18" s="51">
        <v>126.43</v>
      </c>
      <c r="G18" s="85"/>
      <c r="H18" s="62" t="str">
        <f>IF(G18="","",IF(ISTEXT(G18),"NC",G18*E18))</f>
        <v/>
      </c>
      <c r="I18" s="9">
        <f>F18*E18</f>
        <v>133510.08000000002</v>
      </c>
      <c r="L18" s="9"/>
    </row>
    <row r="19" spans="1:12" s="10" customFormat="1" ht="84" x14ac:dyDescent="0.2">
      <c r="A19" s="48" t="s">
        <v>32</v>
      </c>
      <c r="B19" s="57" t="s">
        <v>40</v>
      </c>
      <c r="C19" s="49" t="s">
        <v>44</v>
      </c>
      <c r="D19" s="50" t="s">
        <v>45</v>
      </c>
      <c r="E19" s="72">
        <v>1056</v>
      </c>
      <c r="F19" s="51">
        <v>39.549999999999997</v>
      </c>
      <c r="G19" s="85"/>
      <c r="H19" s="62" t="str">
        <f>IF(G19="","",IF(ISTEXT(G19),"NC",G19*E19))</f>
        <v/>
      </c>
      <c r="I19" s="9">
        <f>F19*E19</f>
        <v>41764.799999999996</v>
      </c>
      <c r="L19" s="9"/>
    </row>
    <row r="20" spans="1:12" s="10" customFormat="1" x14ac:dyDescent="0.2">
      <c r="A20" s="65"/>
      <c r="B20" s="66"/>
      <c r="C20" s="67"/>
      <c r="D20" s="68"/>
      <c r="E20" s="73"/>
      <c r="F20" s="80" t="s">
        <v>29</v>
      </c>
      <c r="G20" s="86"/>
      <c r="H20" s="69">
        <f>SUM(H18:H19)</f>
        <v>0</v>
      </c>
      <c r="I20" s="9"/>
      <c r="L20" s="9"/>
    </row>
    <row r="21" spans="1:12" s="35" customFormat="1" ht="9" x14ac:dyDescent="0.2">
      <c r="A21" s="41"/>
      <c r="B21" s="41"/>
      <c r="F21" s="34"/>
      <c r="G21" s="96" t="s">
        <v>27</v>
      </c>
      <c r="H21" s="97"/>
      <c r="I21" s="34"/>
    </row>
    <row r="22" spans="1:12" ht="15.75" x14ac:dyDescent="0.2">
      <c r="G22" s="89" t="str">
        <f>IF(SUM(H14:H20)=0,"",SUM(H14:H20)/2)</f>
        <v/>
      </c>
      <c r="H22" s="90"/>
      <c r="I22" s="11"/>
    </row>
    <row r="23" spans="1:12" ht="7.5" customHeight="1" x14ac:dyDescent="0.2">
      <c r="H23" s="3"/>
      <c r="I23" s="11"/>
    </row>
    <row r="24" spans="1:12" s="45" customFormat="1" ht="11.25" x14ac:dyDescent="0.2">
      <c r="A24" s="91" t="str">
        <f>" - "&amp;Dados!B23</f>
        <v xml:space="preserve"> - Todas as despesas relativas ao funcionamento e a manutenção do veículo, como combustíveis e correlatas deverão ser por conta da firma contratada.</v>
      </c>
      <c r="B24" s="91"/>
      <c r="C24" s="91"/>
      <c r="D24" s="91"/>
      <c r="E24" s="91"/>
      <c r="F24" s="91"/>
      <c r="G24" s="91"/>
      <c r="H24" s="91"/>
    </row>
    <row r="25" spans="1:12" s="45" customFormat="1" ht="11.25" x14ac:dyDescent="0.2">
      <c r="A25" s="91" t="str">
        <f>" - "&amp;Dados!B24</f>
        <v xml:space="preserve"> - Todas as despesas e responsabilidades empregatícias com motorista e operadores de máquinas serão por conta da(s) firma(s) contratada(s).</v>
      </c>
      <c r="B25" s="91"/>
      <c r="C25" s="91"/>
      <c r="D25" s="91"/>
      <c r="E25" s="91"/>
      <c r="F25" s="91"/>
      <c r="G25" s="91"/>
      <c r="H25" s="91"/>
    </row>
    <row r="26" spans="1:12" s="45" customFormat="1" ht="11.25" x14ac:dyDescent="0.2">
      <c r="A26" s="91" t="str">
        <f>" - "&amp;Dados!B25</f>
        <v xml:space="preserve"> - O pagamento do objeto de que trata o PREGÃO ELETRÔNICO 071/2022, e consequente contrato serão efetuados pela Tesouraria da Prefeitura Municipal de Sumidouro.</v>
      </c>
      <c r="B26" s="91"/>
      <c r="C26" s="91"/>
      <c r="D26" s="91"/>
      <c r="E26" s="91"/>
      <c r="F26" s="91"/>
      <c r="G26" s="91"/>
      <c r="H26" s="91"/>
    </row>
    <row r="27" spans="1:12" s="10" customFormat="1" ht="11.25" x14ac:dyDescent="0.2">
      <c r="A27" s="91" t="str">
        <f>" - "&amp;Dados!B26</f>
        <v xml:space="preserve"> - Proposta válida por 60 (sessenta) dias</v>
      </c>
      <c r="B27" s="91"/>
      <c r="C27" s="91"/>
      <c r="D27" s="91"/>
      <c r="E27" s="91"/>
      <c r="F27" s="91"/>
      <c r="G27" s="91"/>
      <c r="H27" s="91"/>
    </row>
    <row r="34" spans="3:8" ht="12.75" customHeight="1" x14ac:dyDescent="0.2">
      <c r="C34" s="1"/>
      <c r="E34" s="1"/>
      <c r="H34" s="1"/>
    </row>
    <row r="35" spans="3:8" x14ac:dyDescent="0.2">
      <c r="C35" s="1"/>
      <c r="E35" s="1"/>
      <c r="H35" s="1"/>
    </row>
    <row r="36" spans="3:8" x14ac:dyDescent="0.2">
      <c r="C36" s="47"/>
      <c r="E36" s="1"/>
      <c r="H36" s="1"/>
    </row>
    <row r="37" spans="3:8" x14ac:dyDescent="0.2">
      <c r="C37" s="1"/>
      <c r="E37" s="1"/>
      <c r="H37" s="1"/>
    </row>
    <row r="38" spans="3:8" x14ac:dyDescent="0.2">
      <c r="C38" s="1"/>
      <c r="E38" s="1"/>
      <c r="H38" s="1"/>
    </row>
  </sheetData>
  <sheetProtection algorithmName="SHA-512" hashValue="hGJlEBLNZLXAWANb+EPmj0Jf10wxojsy5hrH1g9k9frjWRk3rvCfrjjOt5gmPcBliYATpUFEn4OD3EeNlHQjag==" saltValue="oUumiQTElCysG6A8E/YmBA==" spinCount="100000" sheet="1"/>
  <autoFilter ref="A11:H27" xr:uid="{00000000-0009-0000-0000-000000000000}"/>
  <mergeCells count="16">
    <mergeCell ref="G22:H22"/>
    <mergeCell ref="A27:H27"/>
    <mergeCell ref="A2:H2"/>
    <mergeCell ref="A24:H24"/>
    <mergeCell ref="A25:H25"/>
    <mergeCell ref="A26:H26"/>
    <mergeCell ref="E10:H10"/>
    <mergeCell ref="B8:H8"/>
    <mergeCell ref="B9:H9"/>
    <mergeCell ref="B10:C10"/>
    <mergeCell ref="G21:H21"/>
    <mergeCell ref="A3:H3"/>
    <mergeCell ref="A4:H4"/>
    <mergeCell ref="A6:H6"/>
    <mergeCell ref="A5:H5"/>
    <mergeCell ref="A7:B7"/>
  </mergeCells>
  <phoneticPr fontId="0" type="noConversion"/>
  <conditionalFormatting sqref="G22">
    <cfRule type="expression" dxfId="9" priority="4" stopIfTrue="1">
      <formula>IF($K21="OK",IF(I21=1,TRUE(),FALSE()),FALSE())</formula>
    </cfRule>
    <cfRule type="expression" dxfId="8" priority="5" stopIfTrue="1">
      <formula>IF($K21="Empate",IF(I21=1,TRUE(),FALSE()),FALSE())</formula>
    </cfRule>
    <cfRule type="expression" dxfId="7" priority="6" stopIfTrue="1">
      <formula>IF($K21="Empate",IF(I21=2,TRUE(),FALSE()),FALSE())</formula>
    </cfRule>
  </conditionalFormatting>
  <conditionalFormatting sqref="H14:H16 H18:H20">
    <cfRule type="expression" dxfId="6" priority="7" stopIfTrue="1">
      <formula>IF(ISTEXT(G14),FALSE(),IF(G14&gt;F14,TRUE(),FALSE()))</formula>
    </cfRule>
  </conditionalFormatting>
  <conditionalFormatting sqref="G21">
    <cfRule type="expression" dxfId="5" priority="1" stopIfTrue="1">
      <formula>IF($K21="Empate",IF(I21=1,TRUE(),FALSE()),FALSE())</formula>
    </cfRule>
    <cfRule type="expression" dxfId="4" priority="2" stopIfTrue="1">
      <formula>IF(I21="&gt;",FALSE(),IF(I21&gt;0,TRUE(),FALSE()))</formula>
    </cfRule>
    <cfRule type="expression" dxfId="3" priority="3" stopIfTrue="1">
      <formula>IF(I21="&gt;",TRUE(),FALSE())</formula>
    </cfRule>
  </conditionalFormatting>
  <conditionalFormatting sqref="C14:C16 C18:C20">
    <cfRule type="expression" dxfId="2" priority="8" stopIfTrue="1">
      <formula>IF(#REF!=1,IF(#REF!=0,1,0),0)</formula>
    </cfRule>
  </conditionalFormatting>
  <conditionalFormatting sqref="G14:G15 G18:G19">
    <cfRule type="cellIs" dxfId="1" priority="9" stopIfTrue="1" operator="equal">
      <formula>""</formula>
    </cfRule>
  </conditionalFormatting>
  <conditionalFormatting sqref="E10:H10 B8:B9 B10:C10">
    <cfRule type="cellIs" dxfId="0" priority="10" stopIfTrue="1" operator="equal">
      <formula>$H$1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77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32"/>
  <sheetViews>
    <sheetView workbookViewId="0">
      <selection activeCell="B4" sqref="B4"/>
    </sheetView>
  </sheetViews>
  <sheetFormatPr defaultRowHeight="12.75" x14ac:dyDescent="0.2"/>
  <cols>
    <col min="1" max="1" width="13.7109375" customWidth="1"/>
    <col min="2" max="2" width="56.28515625" customWidth="1"/>
    <col min="3" max="5" width="36.42578125" customWidth="1"/>
    <col min="6" max="13" width="14.5703125" customWidth="1"/>
    <col min="14" max="15" width="9.28515625" customWidth="1"/>
  </cols>
  <sheetData>
    <row r="1" spans="1:7" x14ac:dyDescent="0.2">
      <c r="A1" s="20" t="s">
        <v>9</v>
      </c>
      <c r="B1" s="88" t="s">
        <v>62</v>
      </c>
      <c r="E1" s="6"/>
      <c r="F1" s="6"/>
      <c r="G1" s="6"/>
    </row>
    <row r="2" spans="1:7" x14ac:dyDescent="0.2">
      <c r="A2" s="20" t="s">
        <v>10</v>
      </c>
      <c r="B2" s="7" t="s">
        <v>61</v>
      </c>
      <c r="E2" s="6"/>
      <c r="F2" s="6"/>
      <c r="G2" s="6"/>
    </row>
    <row r="3" spans="1:7" x14ac:dyDescent="0.2">
      <c r="A3" s="20" t="s">
        <v>11</v>
      </c>
      <c r="B3" s="7" t="s">
        <v>56</v>
      </c>
      <c r="C3" s="7"/>
      <c r="E3" s="6"/>
      <c r="F3" s="6"/>
      <c r="G3" s="6"/>
    </row>
    <row r="4" spans="1:7" x14ac:dyDescent="0.2">
      <c r="A4" s="20" t="s">
        <v>12</v>
      </c>
      <c r="B4" s="7" t="s">
        <v>63</v>
      </c>
      <c r="C4" s="7"/>
      <c r="E4" s="6"/>
      <c r="F4" s="6"/>
      <c r="G4" s="6"/>
    </row>
    <row r="5" spans="1:7" x14ac:dyDescent="0.2">
      <c r="A5" s="20" t="s">
        <v>13</v>
      </c>
      <c r="B5" s="13" t="s">
        <v>57</v>
      </c>
      <c r="C5" s="7"/>
      <c r="E5" s="6"/>
      <c r="F5" s="6"/>
      <c r="G5" s="6"/>
    </row>
    <row r="6" spans="1:7" x14ac:dyDescent="0.2">
      <c r="A6" s="20" t="s">
        <v>19</v>
      </c>
      <c r="B6" s="16" t="s">
        <v>58</v>
      </c>
      <c r="C6" s="7"/>
      <c r="E6" s="6"/>
      <c r="F6" s="6"/>
      <c r="G6" s="6"/>
    </row>
    <row r="7" spans="1:7" x14ac:dyDescent="0.2">
      <c r="A7" s="20" t="s">
        <v>14</v>
      </c>
      <c r="B7" s="7" t="s">
        <v>49</v>
      </c>
      <c r="C7" s="7"/>
      <c r="E7" s="6"/>
      <c r="F7" s="6"/>
      <c r="G7" s="6"/>
    </row>
    <row r="8" spans="1:7" x14ac:dyDescent="0.2">
      <c r="A8" s="29" t="s">
        <v>23</v>
      </c>
      <c r="B8" s="33">
        <v>557599.67999999993</v>
      </c>
      <c r="C8" s="7"/>
      <c r="E8" s="6"/>
      <c r="F8" s="6"/>
      <c r="G8" s="6"/>
    </row>
    <row r="9" spans="1:7" x14ac:dyDescent="0.2">
      <c r="A9" s="21" t="s">
        <v>0</v>
      </c>
      <c r="E9" s="6"/>
      <c r="F9" s="6"/>
      <c r="G9" s="6"/>
    </row>
    <row r="10" spans="1:7" x14ac:dyDescent="0.2">
      <c r="A10" s="22" t="s">
        <v>2</v>
      </c>
      <c r="E10" s="6"/>
      <c r="F10" s="6"/>
      <c r="G10" s="6"/>
    </row>
    <row r="11" spans="1:7" x14ac:dyDescent="0.2">
      <c r="A11" s="23" t="s">
        <v>8</v>
      </c>
      <c r="E11" s="6"/>
      <c r="F11" s="6"/>
      <c r="G11" s="6"/>
    </row>
    <row r="12" spans="1:7" x14ac:dyDescent="0.2">
      <c r="A12" s="22" t="s">
        <v>20</v>
      </c>
      <c r="E12" s="6"/>
      <c r="F12" s="6"/>
      <c r="G12" s="6"/>
    </row>
    <row r="13" spans="1:7" x14ac:dyDescent="0.2">
      <c r="A13" s="22" t="s">
        <v>24</v>
      </c>
      <c r="E13" s="6"/>
      <c r="F13" s="6"/>
      <c r="G13" s="6"/>
    </row>
    <row r="14" spans="1:7" x14ac:dyDescent="0.2">
      <c r="A14" s="22" t="s">
        <v>53</v>
      </c>
      <c r="E14" s="6"/>
      <c r="F14" s="6"/>
      <c r="G14" s="6"/>
    </row>
    <row r="15" spans="1:7" x14ac:dyDescent="0.2">
      <c r="A15" s="22" t="s">
        <v>54</v>
      </c>
      <c r="E15" s="6"/>
      <c r="F15" s="6"/>
      <c r="G15" s="6"/>
    </row>
    <row r="16" spans="1:7" x14ac:dyDescent="0.2">
      <c r="A16" s="84" t="s">
        <v>55</v>
      </c>
      <c r="B16" s="28"/>
      <c r="E16" s="28"/>
      <c r="F16" s="6"/>
      <c r="G16" s="6"/>
    </row>
    <row r="17" spans="1:13" s="27" customFormat="1" x14ac:dyDescent="0.2">
      <c r="A17" s="26" t="s">
        <v>21</v>
      </c>
      <c r="B17" s="28" t="s">
        <v>50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s="27" customFormat="1" x14ac:dyDescent="0.2">
      <c r="A18" s="26" t="s">
        <v>22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">
      <c r="B19" s="28"/>
      <c r="E19" s="6"/>
      <c r="F19" s="6"/>
      <c r="G19" s="6"/>
    </row>
    <row r="20" spans="1:13" x14ac:dyDescent="0.2">
      <c r="B20" s="28"/>
      <c r="E20" s="6"/>
      <c r="F20" s="6"/>
      <c r="G20" s="6"/>
    </row>
    <row r="21" spans="1:13" x14ac:dyDescent="0.2">
      <c r="E21" s="6"/>
      <c r="F21" s="6"/>
      <c r="G21" s="6"/>
    </row>
    <row r="22" spans="1:13" x14ac:dyDescent="0.2">
      <c r="E22" s="6"/>
      <c r="F22" s="6"/>
      <c r="G22" s="6"/>
    </row>
    <row r="23" spans="1:13" ht="38.25" x14ac:dyDescent="0.2">
      <c r="A23" s="24" t="s">
        <v>15</v>
      </c>
      <c r="B23" s="25" t="s">
        <v>47</v>
      </c>
      <c r="E23" s="6"/>
      <c r="F23" s="6"/>
      <c r="G23" s="6"/>
    </row>
    <row r="24" spans="1:13" ht="38.25" x14ac:dyDescent="0.2">
      <c r="A24" s="24" t="s">
        <v>16</v>
      </c>
      <c r="B24" s="25" t="s">
        <v>48</v>
      </c>
      <c r="E24" s="6"/>
      <c r="F24" s="6"/>
      <c r="G24" s="6"/>
    </row>
    <row r="25" spans="1:13" ht="38.25" x14ac:dyDescent="0.2">
      <c r="A25" s="24" t="s">
        <v>17</v>
      </c>
      <c r="B25" s="83" t="s">
        <v>59</v>
      </c>
      <c r="E25" s="6"/>
      <c r="F25" s="6"/>
      <c r="G25" s="6"/>
    </row>
    <row r="26" spans="1:13" ht="25.5" x14ac:dyDescent="0.2">
      <c r="A26" s="24" t="s">
        <v>18</v>
      </c>
      <c r="B26" s="25" t="s">
        <v>28</v>
      </c>
      <c r="E26" s="6"/>
      <c r="F26" s="6"/>
      <c r="G26" s="6"/>
    </row>
    <row r="27" spans="1:13" ht="25.5" x14ac:dyDescent="0.2">
      <c r="A27" s="24" t="s">
        <v>35</v>
      </c>
      <c r="B27" s="82" t="s">
        <v>46</v>
      </c>
    </row>
    <row r="29" spans="1:13" x14ac:dyDescent="0.2">
      <c r="C29" s="12"/>
    </row>
    <row r="30" spans="1:13" x14ac:dyDescent="0.2">
      <c r="C30" s="12"/>
    </row>
    <row r="31" spans="1:13" x14ac:dyDescent="0.2">
      <c r="C31" s="12"/>
    </row>
    <row r="32" spans="1:13" x14ac:dyDescent="0.2">
      <c r="C32" s="12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2022-10-05T18:39:35Z</cp:lastPrinted>
  <dcterms:created xsi:type="dcterms:W3CDTF">2006-04-18T17:38:46Z</dcterms:created>
  <dcterms:modified xsi:type="dcterms:W3CDTF">2022-10-06T13:31:46Z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