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75-23 - Eventual Contratação de Serviços para festividades do Município - SMEC\"/>
    </mc:Choice>
  </mc:AlternateContent>
  <xr:revisionPtr revIDLastSave="0" documentId="13_ncr:1_{D9B4DA08-FECD-482B-BF92-89A0B5573615}"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Preços'!$B$11:$H$41</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1" l="1"/>
  <c r="H17" i="1" l="1"/>
  <c r="H18" i="1"/>
  <c r="H19" i="1"/>
  <c r="H20" i="1"/>
  <c r="H21" i="1"/>
  <c r="H22" i="1"/>
  <c r="H23" i="1"/>
  <c r="H24" i="1"/>
  <c r="H25" i="1"/>
  <c r="H26" i="1"/>
  <c r="H27" i="1"/>
  <c r="H28" i="1"/>
  <c r="H29" i="1"/>
  <c r="H30" i="1"/>
  <c r="H31" i="1"/>
  <c r="H32" i="1"/>
  <c r="H33" i="1"/>
  <c r="H35" i="1"/>
  <c r="A49" i="1" l="1"/>
  <c r="A48" i="1"/>
  <c r="A47" i="1"/>
  <c r="A46" i="1"/>
  <c r="A45" i="1"/>
  <c r="A44" i="1"/>
  <c r="A43" i="1"/>
  <c r="A42" i="1" l="1"/>
  <c r="H14" i="1"/>
  <c r="H15" i="1"/>
  <c r="H16" i="1"/>
  <c r="H13" i="1" l="1"/>
  <c r="F6" i="1"/>
  <c r="A4" i="1"/>
  <c r="A40" i="1"/>
  <c r="A41" i="1"/>
  <c r="A39" i="1"/>
  <c r="A38" i="1"/>
  <c r="A6" i="1"/>
  <c r="A5" i="1"/>
  <c r="A3" i="1"/>
  <c r="G37" i="1" l="1"/>
</calcChain>
</file>

<file path=xl/sharedStrings.xml><?xml version="1.0" encoding="utf-8"?>
<sst xmlns="http://schemas.openxmlformats.org/spreadsheetml/2006/main" count="105" uniqueCount="80">
  <si>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</si>
  <si>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</si>
  <si>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</si>
  <si>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</si>
  <si>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</si>
  <si>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</si>
  <si>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</si>
  <si>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</si>
  <si>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</si>
  <si>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</si>
  <si>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</si>
  <si>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</si>
  <si>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</si>
  <si>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</si>
  <si>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</si>
  <si>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</si>
  <si>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</si>
  <si>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</si>
  <si>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</si>
  <si>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</si>
  <si>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</si>
  <si>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</si>
  <si>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</si>
  <si>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</si>
  <si>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</si>
  <si>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</si>
  <si>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</si>
  <si>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</si>
  <si>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</si>
  <si>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</si>
  <si>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</si>
  <si>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</si>
  <si>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LOTE</t>
  </si>
  <si>
    <t>MENOR PREÇO POR LOTE</t>
  </si>
  <si>
    <t>SRV</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</si>
  <si>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</si>
  <si>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</si>
  <si>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</si>
  <si>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</si>
  <si>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</si>
  <si>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</si>
  <si>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</si>
  <si>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</si>
  <si>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Representante:</t>
  </si>
  <si>
    <t>CPF:</t>
  </si>
  <si>
    <t>Enquadramento:</t>
  </si>
  <si>
    <t>SONORIZAÇÃO E ILUMINAÇÃO DE GRANDE PORTE, CONFORME DESCRIÇÃO NO ITEM 1; LOTE 1</t>
  </si>
  <si>
    <t>CONTRATAÇÃO DE UM LOCUTOR, CONFORME DESCRIÇÃO NO ITEM 1; LOTE 2</t>
  </si>
  <si>
    <t>LOCAÇÃO DE BANHEIRO QUÍMICO INDIVIDUAL, CONFORME DESCRIÇÃO NO ITEM 1; LOTE 3</t>
  </si>
  <si>
    <t>CONTRATAÇÃO DE APOIO PARA LIMPEZA, CONFORME DESCRIÇÃO NO ITEM 1; LOTE 4</t>
  </si>
  <si>
    <t>Sec. Educação</t>
  </si>
  <si>
    <t>SONORIZAÇÃO E ILUMINAÇÃO DE MÉDIO PORTE, CONFORME DESCRIÇÃO NO ITEM 2; LOTE 1</t>
  </si>
  <si>
    <t>SONORIZAÇÃO E ILUMINAÇÃO DE PEQUENO PORTE, CONFORME DESCRIÇÃO NO ITEM 3; LOTE 1</t>
  </si>
  <si>
    <t>SONORIZAÇÃO COM TORRES DE DELAY, CONFORME DESCRIÇÃO NO ITEM 4; LOTE 1</t>
  </si>
  <si>
    <t>CONTRATAÇÃO DE PESSOAL DE APOIO DE PALCO E EVENTO, CONFORME DESCRIÇÃO NO ITEM 1; LOTE 5</t>
  </si>
  <si>
    <t>CONTRATAÇÃO DE SHOW AO VIVO, TIPO 3 DE GRANDE PORTE, CONFORME DESCRIÇÃO NO ITEM 1; LOTE 6</t>
  </si>
  <si>
    <t>CONTRATAÇÃO DE SHOW AO VIVO, TIPO 2 DE MÉDIO PORTE, CONFORME DESCRIÇÃO NO ITEM 2; LOTE 6</t>
  </si>
  <si>
    <t>CONTRATAÇÃO DE SHOW AO VIVO, TIPO 1 DE PEQUENO PORTE, CONFORME DESCRIÇÃO NO ITEM 3; LOTE 6</t>
  </si>
  <si>
    <t>CONTRATAÇÃO DE DISC JOCKEY (DJ). PARA APRESENTAÇÃO DE 03 (TRÊS) HORAS, CONFORME DESCRIÇÃO NO ITEM 1; LOTE 7</t>
  </si>
  <si>
    <t>PALCO MEDINDO 6X5, CONFORME DESCRIÇÃO NO ITEM 1; LOTE 8</t>
  </si>
  <si>
    <t>PASSARELA 7X6, COM 3M DE ALTURA, CONFORME DESCRIÇÃO NO ITEM 2; LOTE 8</t>
  </si>
  <si>
    <t>FORNECIMENTO DE UM CAMARIM, CONFORME DESCRIÇÃO NO ITEM 3; LOTE 8</t>
  </si>
  <si>
    <t>CONTRATAÇÃO DE FIRMA ESPECIALIZADA EM BUFFET PARA 320 PESSOAS, CONFORME DESCRIÇÃO NO ITEM 1 E 2 DO LOTE 9</t>
  </si>
  <si>
    <t>CONTRATAÇÃO DE FIRMA ESPECIALIZADA EM ORNAMENTAÇÃO, CONFORME DESCRIÇÃO NO ITEM 1 E 2 DO LOTE 10</t>
  </si>
  <si>
    <t>LOCAÇÃO DE BRINQUEDOS INFLÁVEIS, MÁQUINA DE ALGODÃO DOCE, PIPOQUEIRA, MINI-CHURROS, PICOLÉS, ÁGUA E BEBIDA NATURAL DE EXTRATO DE GUARANÁ. CONFORME DESCRIÇÃO NO ITEM 1 E 2 DO LOTE 11</t>
  </si>
  <si>
    <t>PAINEL DE LED (OUTDOOR) - 6 X 4 METROS; -P4.81 OUTDOOR; - PROCESSAMENTO NOVA STAR; -4.000 NITS DE BRILHO; GABINETES 50X100 E GABINETES 50X50 QUE SE ACOPLAM FORMANDO ASSIM TELAS  COM MEDIDAS ALTERNATIVAS COMO 3,5 DE LARGURA X 2,5 DE ALTURA / 4,5 DE LARGURA, PODENDO SER MONTADO EM MEDIDAS FRACIONADAS A CADA 0,50 CENTIMETROS, TANTO NA LARGURA QUANTO NA ALTURA; - UM PROCESSAMENTO COM ENTRADAS HDMI / DVI / SDI- UM PROCESSAMENTO SÍNCRONO / ASSÍNCRONO; - CABOS HDMI DE 5,10,15 E 20 METROS 2.0; - MAIN POWER, CABOS E DEMAIS ACESSÓRIOS; 01 FILMADORA COM OPERADOR PARA TRANSMISSÃO.</t>
  </si>
  <si>
    <t>EVENTUAL CONTRATAÇÃO DE SERVIÇOS DE PRODUÇÕES E EVENTOS - SRP</t>
  </si>
  <si>
    <t>O objeto do Termo de Referência será prestado conforme solicitação da Secretaria Municipal de Educação, Cultura, Esporte e Lazer, e será solicitado em remessa parcelada de acordo com o calendário de cada evento e conforme empenho emitido, obedecendo ao detalhamento no item 04 do termo de referência.</t>
  </si>
  <si>
    <t>O não cumprimento do disposto no item 04 do Termo de Referência acarretará a anulação do empenho bem como a aplicação das penalidades previstas no edital e a convocação do fornecedor subseqüente considerando a ordem de classificação do certame.</t>
  </si>
  <si>
    <t>Prazo da Ata: por um período de 12 meses a contar de sua assinatura.</t>
  </si>
  <si>
    <t>ALUGUEL DE CARRETA DA ALEGRIA PARA PASSEIO COM AS CRIANÇAS COM NO MÍNIMO 02 MONITORES FANTASIADOS. CONFORME DESCRIÇÃO NO ITEM 1 DO LOTE 12</t>
  </si>
  <si>
    <t>CONTRATAÇÃO DE PRESTAÇÃO DE SERVIÇOS DE RECREAÇÃO INFANTIL. TEMPO DE DURAÇÃO DE TRÊS (3) HORAS, CONFORME DESCRIÇÃO NO ITEM 1; LOTE 13</t>
  </si>
  <si>
    <t>CONTRATAÇÃO DO SERVIÇO DE "PAPAI NOEL" PARA AS FESTIVIDADES DE NATAL DO ANO DE 2023</t>
  </si>
  <si>
    <t>ALUGUEL DE ESPAÇO COBERTO COM CAPACIDADE PARA NO MÍNIMO 300 PESSOAS, DEVENDO ESTE LOCAL ESTAR A NO MÁXIMO 8 KM DA SEDE DA PREFEITURA MUNICIPAL. DEVENDO ESTE LOCAL TER BANHEIROS, COPA OU COZINHA E ÁREA PARA ESTACIONAMENTO. O LOCAL DEVERÁ SER PREVIAMENTE APROVADO PELA SECRETARIA DE EDUCAÇÃO CULTURA ESPORTE LAZER E TURISMO</t>
  </si>
  <si>
    <t>PREGÃO ELETRÔNICO Nº 075/2023</t>
  </si>
  <si>
    <t>PROCESSO ADMINISTRATIVO N° 1248/2023 de 11/04/2023</t>
  </si>
  <si>
    <t>Homologação: __/__/2023</t>
  </si>
  <si>
    <t>Previsão Publicação: __/__/2023</t>
  </si>
  <si>
    <t>O pagamento do objeto de que trata o PREGÃO ELETRÔNICO 075/2023, e consequente contrato serão efetuados pela Tesouraria da PREFEITURA MUNICIPAL DE SUMIDOURO no prazo de até 30 dias a contar do ateste da nota fiscal.</t>
  </si>
  <si>
    <t>Abertura das Propostas: 06/06/2023,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</si>
</sst>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6"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right/>
      <top style="hair">
        <color indexed="23"/>
      </top>
      <bottom style="hair">
        <color indexed="55"/>
      </bottom>
      <diagonal/>
    </border>
    <border>
      <left/>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style="hair">
        <color indexed="23"/>
      </left>
      <right style="hair">
        <color indexed="23"/>
      </right>
      <top style="hair">
        <color indexed="23"/>
      </top>
      <bottom/>
      <diagonal/>
    </border>
    <border>
      <left style="hair">
        <color indexed="23"/>
      </left>
      <right style="hair">
        <color indexed="23"/>
      </right>
      <top/>
      <bottom style="hair">
        <color indexed="23"/>
      </bottom>
      <diagonal/>
    </border>
    <border>
      <left style="thin">
        <color indexed="8"/>
      </left>
      <right style="thin">
        <color indexed="8"/>
      </right>
      <top style="thin">
        <color indexed="8"/>
      </top>
      <bottom style="thin">
        <color indexed="8"/>
      </bottom>
      <diagonal/>
    </border>
    <border>
      <left style="hair">
        <color indexed="23"/>
      </left>
      <right style="hair">
        <color indexed="23"/>
      </right>
      <top/>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8" fillId="0" borderId="0" xfId="0" applyFont="1" applyAlignment="1" applyProtection="1">
      <alignment horizontal="left" vertical="center"/>
      <protection hidden="1"/>
    </xf>
    <xf numFmtId="0" fontId="6" fillId="0" borderId="0" xfId="0" applyFont="1" applyProtection="1">
      <protection hidden="1"/>
    </xf>
    <xf numFmtId="0" fontId="0" fillId="8" borderId="12" xfId="0" applyFill="1" applyBorder="1"/>
    <xf numFmtId="0" fontId="2" fillId="0" borderId="0" xfId="0" applyFont="1" applyAlignment="1">
      <alignment horizontal="left" vertical="center" wrapText="1"/>
    </xf>
    <xf numFmtId="0" fontId="15" fillId="0" borderId="0" xfId="0" applyFont="1" applyAlignment="1">
      <alignment horizontal="justify" vertical="center"/>
    </xf>
    <xf numFmtId="0" fontId="2" fillId="0" borderId="0" xfId="0" applyFont="1" applyAlignment="1">
      <alignment horizontal="left" wrapText="1"/>
    </xf>
    <xf numFmtId="0" fontId="1" fillId="0" borderId="0" xfId="0" applyFont="1"/>
    <xf numFmtId="0" fontId="1" fillId="0" borderId="0" xfId="0" applyFont="1" applyAlignment="1">
      <alignment wrapText="1"/>
    </xf>
    <xf numFmtId="169" fontId="8" fillId="0" borderId="2" xfId="0" applyNumberFormat="1" applyFont="1" applyBorder="1" applyAlignment="1" applyProtection="1">
      <alignment horizontal="center" vertical="center"/>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protection locked="0"/>
    </xf>
    <xf numFmtId="0" fontId="9" fillId="0" borderId="0" xfId="0" applyFont="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169" fontId="9" fillId="3" borderId="4" xfId="0" applyNumberFormat="1" applyFont="1" applyFill="1" applyBorder="1" applyAlignment="1" applyProtection="1">
      <alignment horizontal="left" vertical="center" wrapText="1"/>
      <protection hidden="1"/>
    </xf>
    <xf numFmtId="169" fontId="9" fillId="3" borderId="5" xfId="0" applyNumberFormat="1" applyFont="1" applyFill="1" applyBorder="1" applyAlignment="1" applyProtection="1">
      <alignment horizontal="left" vertical="center" wrapText="1"/>
      <protection hidden="1"/>
    </xf>
    <xf numFmtId="168" fontId="7" fillId="0" borderId="10" xfId="0" applyNumberFormat="1" applyFont="1" applyBorder="1" applyAlignment="1">
      <alignment horizontal="center" vertical="center" wrapText="1"/>
    </xf>
    <xf numFmtId="168" fontId="7" fillId="0" borderId="13" xfId="0" applyNumberFormat="1" applyFont="1" applyBorder="1" applyAlignment="1">
      <alignment horizontal="center" vertical="center" wrapText="1"/>
    </xf>
    <xf numFmtId="168" fontId="7" fillId="0" borderId="11" xfId="0" applyNumberFormat="1" applyFont="1" applyBorder="1" applyAlignment="1">
      <alignment horizontal="center" vertical="center" wrapText="1"/>
    </xf>
    <xf numFmtId="0" fontId="8" fillId="0" borderId="0" xfId="0" applyFont="1" applyAlignment="1" applyProtection="1">
      <alignment horizontal="left" vertical="center"/>
      <protection hidden="1"/>
    </xf>
    <xf numFmtId="0" fontId="8" fillId="0" borderId="0" xfId="0" applyFont="1" applyAlignment="1" applyProtection="1">
      <alignment horizontal="left" vertical="center" wrapText="1"/>
      <protection hidden="1"/>
    </xf>
    <xf numFmtId="166" fontId="8" fillId="0" borderId="0" xfId="1" applyFont="1" applyBorder="1" applyAlignment="1" applyProtection="1">
      <alignment horizontal="center" vertical="center"/>
      <protection hidden="1"/>
    </xf>
  </cellXfs>
  <cellStyles count="3">
    <cellStyle name="Moeda" xfId="1" builtinId="4"/>
    <cellStyle name="Normal" xfId="0" builtinId="0"/>
    <cellStyle name="Vírgula" xfId="2" builtinId="3"/>
  </cellStyles>
  <dxfs count="10">
    <dxf>
      <fill>
        <patternFill>
          <bgColor indexed="43"/>
        </patternFill>
      </fill>
    </dxf>
    <dxf>
      <fill>
        <patternFill>
          <bgColor indexed="52"/>
        </patternFill>
      </fill>
    </dxf>
    <dxf>
      <font>
        <condense val="0"/>
        <extend val="0"/>
        <color auto="1"/>
      </font>
      <fill>
        <patternFill>
          <bgColor indexed="26"/>
        </patternFill>
      </fill>
    </dxf>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4</xdr:col>
      <xdr:colOff>352457</xdr:colOff>
      <xdr:row>0</xdr:row>
      <xdr:rowOff>723900</xdr:rowOff>
    </xdr:to>
    <xdr:sp macro="" textlink="">
      <xdr:nvSpPr>
        <xdr:cNvPr id="1025" name="Text Box 1">
          <a:extLst>
            <a:ext uri="{FF2B5EF4-FFF2-40B4-BE49-F238E27FC236}">
              <a16:creationId xmlns:a16="http://schemas.microsoft.com/office/drawing/2014/main" id="{2BB955EF-FAF5-4A92-A23B-CF375A68234F}"/>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28575</xdr:colOff>
      <xdr:row>0</xdr:row>
      <xdr:rowOff>28575</xdr:rowOff>
    </xdr:from>
    <xdr:to>
      <xdr:col>1</xdr:col>
      <xdr:colOff>114300</xdr:colOff>
      <xdr:row>0</xdr:row>
      <xdr:rowOff>704850</xdr:rowOff>
    </xdr:to>
    <xdr:pic>
      <xdr:nvPicPr>
        <xdr:cNvPr id="1093" name="Picture 2" descr="brasãoGIF_300dpi">
          <a:extLst>
            <a:ext uri="{FF2B5EF4-FFF2-40B4-BE49-F238E27FC236}">
              <a16:creationId xmlns:a16="http://schemas.microsoft.com/office/drawing/2014/main" id="{466F1A20-88F7-4058-9469-558CE19A54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209550</xdr:colOff>
      <xdr:row>0</xdr:row>
      <xdr:rowOff>285750</xdr:rowOff>
    </xdr:from>
    <xdr:to>
      <xdr:col>7</xdr:col>
      <xdr:colOff>647700</xdr:colOff>
      <xdr:row>3</xdr:row>
      <xdr:rowOff>76200</xdr:rowOff>
    </xdr:to>
    <xdr:grpSp>
      <xdr:nvGrpSpPr>
        <xdr:cNvPr id="1094" name="Group 60">
          <a:extLst>
            <a:ext uri="{FF2B5EF4-FFF2-40B4-BE49-F238E27FC236}">
              <a16:creationId xmlns:a16="http://schemas.microsoft.com/office/drawing/2014/main" id="{EADCD8A7-3F81-42CE-8798-9BA57AEE7241}"/>
            </a:ext>
          </a:extLst>
        </xdr:cNvPr>
        <xdr:cNvGrpSpPr>
          <a:grpSpLocks/>
        </xdr:cNvGrpSpPr>
      </xdr:nvGrpSpPr>
      <xdr:grpSpPr bwMode="auto">
        <a:xfrm>
          <a:off x="5534025" y="285750"/>
          <a:ext cx="1790700" cy="857250"/>
          <a:chOff x="520" y="6"/>
          <a:chExt cx="188" cy="90"/>
        </a:xfrm>
      </xdr:grpSpPr>
      <xdr:sp macro="" textlink="">
        <xdr:nvSpPr>
          <xdr:cNvPr id="1085" name="Caixa de texto 2">
            <a:extLst>
              <a:ext uri="{FF2B5EF4-FFF2-40B4-BE49-F238E27FC236}">
                <a16:creationId xmlns:a16="http://schemas.microsoft.com/office/drawing/2014/main" id="{F8ECC2D9-50BC-4935-B3A7-8BA054B4A861}"/>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45473EA7-4217-4407-A385-B52B1630E38F}"/>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1248/23</a:t>
            </a:r>
          </a:p>
          <a:p>
            <a:pPr algn="l" rtl="0">
              <a:lnSpc>
                <a:spcPts val="12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L52"/>
  <sheetViews>
    <sheetView tabSelected="1" zoomScaleNormal="115" zoomScaleSheetLayoutView="100" workbookViewId="0">
      <selection activeCell="G13" sqref="G13"/>
    </sheetView>
  </sheetViews>
  <sheetFormatPr defaultRowHeight="12.75" x14ac:dyDescent="0.2"/>
  <cols>
    <col min="1" max="1" width="9.140625" style="2"/>
    <col min="2" max="2" width="4.5703125" style="1" customWidth="1"/>
    <col min="3" max="3" width="49.85546875" style="2" customWidth="1"/>
    <col min="4" max="4" width="8.28515625" style="1" customWidth="1"/>
    <col min="5" max="5" width="8" style="1" customWidth="1"/>
    <col min="6" max="7" width="10.140625" style="13" customWidth="1"/>
    <col min="8" max="8" width="10.140625" style="11" customWidth="1"/>
    <col min="9" max="9" width="11.85546875" style="38" customWidth="1"/>
    <col min="10" max="10" width="11.5703125" style="2" customWidth="1"/>
    <col min="11" max="16" width="9.140625" style="2"/>
    <col min="17" max="17" width="10" style="2" bestFit="1" customWidth="1"/>
    <col min="18" max="16384" width="9.140625" style="2"/>
  </cols>
  <sheetData>
    <row r="1" spans="1:12" ht="58.5" customHeight="1" x14ac:dyDescent="0.2">
      <c r="I1" s="37"/>
    </row>
    <row r="2" spans="1:12" x14ac:dyDescent="0.2">
      <c r="A2" s="71" t="s">
        <v>19</v>
      </c>
      <c r="B2" s="71"/>
      <c r="C2" s="71"/>
      <c r="D2" s="71"/>
      <c r="E2" s="71"/>
      <c r="F2" s="71"/>
      <c r="G2" s="71"/>
      <c r="H2" s="71"/>
    </row>
    <row r="3" spans="1:12" x14ac:dyDescent="0.2">
      <c r="A3" s="52" t="str">
        <f>UPPER(Dados!B1&amp;"  -  "&amp;Dados!B4)</f>
        <v>PREGÃO ELETRÔNICO Nº 075/2023  -  ABERTURA DAS PROPOSTAS: 06/06/2023, ÀS 10:00HS</v>
      </c>
      <c r="B3" s="50"/>
      <c r="C3" s="52"/>
      <c r="D3" s="50"/>
      <c r="E3" s="50"/>
      <c r="F3" s="50"/>
      <c r="G3" s="50"/>
      <c r="H3" s="50"/>
    </row>
    <row r="4" spans="1:12" ht="12.75" customHeight="1" x14ac:dyDescent="0.2">
      <c r="A4" s="72" t="str">
        <f>Dados!B3</f>
        <v>EVENTUAL CONTRATAÇÃO DE SERVIÇOS DE PRODUÇÕES E EVENTOS - SRP</v>
      </c>
      <c r="B4" s="72"/>
      <c r="C4" s="72"/>
      <c r="D4" s="72"/>
      <c r="E4" s="72"/>
      <c r="F4" s="72"/>
      <c r="G4" s="72"/>
      <c r="H4" s="72"/>
    </row>
    <row r="5" spans="1:12" x14ac:dyDescent="0.2">
      <c r="A5" s="71" t="str">
        <f>Dados!B2</f>
        <v>PROCESSO ADMINISTRATIVO N° 1248/2023 de 11/04/2023</v>
      </c>
      <c r="B5" s="71"/>
      <c r="C5" s="71"/>
      <c r="D5" s="71"/>
      <c r="E5" s="71"/>
      <c r="F5" s="71"/>
      <c r="G5" s="71"/>
      <c r="H5" s="71"/>
    </row>
    <row r="6" spans="1:12" x14ac:dyDescent="0.2">
      <c r="A6" s="52" t="str">
        <f>Dados!B7</f>
        <v>MENOR PREÇO POR LOTE</v>
      </c>
      <c r="B6" s="52"/>
      <c r="C6" s="50"/>
      <c r="D6" s="71" t="s">
        <v>29</v>
      </c>
      <c r="E6" s="71"/>
      <c r="F6" s="73">
        <f>Dados!B8</f>
        <v>3335263.8200000008</v>
      </c>
      <c r="G6" s="73"/>
      <c r="H6" s="50"/>
    </row>
    <row r="7" spans="1:12" ht="2.25" customHeight="1" x14ac:dyDescent="0.2">
      <c r="B7" s="6"/>
      <c r="C7" s="6"/>
      <c r="D7" s="6"/>
      <c r="E7" s="6"/>
      <c r="F7" s="14"/>
      <c r="G7" s="14"/>
      <c r="H7" s="10"/>
    </row>
    <row r="8" spans="1:12" s="8" customFormat="1" ht="12" customHeight="1" x14ac:dyDescent="0.2">
      <c r="A8" s="53" t="s">
        <v>0</v>
      </c>
      <c r="B8" s="61"/>
      <c r="C8" s="61"/>
      <c r="D8" s="61"/>
      <c r="E8" s="61"/>
      <c r="F8" s="61"/>
      <c r="G8" s="61"/>
      <c r="H8" s="61"/>
      <c r="I8" s="39"/>
    </row>
    <row r="9" spans="1:12" s="8" customFormat="1" ht="12" customHeight="1" x14ac:dyDescent="0.2">
      <c r="A9" s="53" t="s">
        <v>1</v>
      </c>
      <c r="B9" s="62"/>
      <c r="C9" s="62"/>
      <c r="D9" s="62"/>
      <c r="E9" s="62"/>
      <c r="F9" s="62"/>
      <c r="G9" s="62"/>
      <c r="H9" s="62"/>
      <c r="I9" s="39"/>
    </row>
    <row r="10" spans="1:12" s="8" customFormat="1" ht="12" customHeight="1" x14ac:dyDescent="0.2">
      <c r="A10" s="53" t="s">
        <v>2</v>
      </c>
      <c r="B10" s="61"/>
      <c r="C10" s="61"/>
      <c r="D10" s="25" t="s">
        <v>8</v>
      </c>
      <c r="E10" s="61"/>
      <c r="F10" s="61"/>
      <c r="G10" s="61"/>
      <c r="H10" s="61"/>
      <c r="I10" s="39"/>
    </row>
    <row r="11" spans="1:12" ht="4.5" customHeight="1" x14ac:dyDescent="0.2">
      <c r="B11" s="3"/>
      <c r="C11" s="27"/>
      <c r="D11" s="27"/>
      <c r="E11" s="27"/>
      <c r="F11" s="48"/>
      <c r="G11" s="28"/>
      <c r="H11" s="29"/>
    </row>
    <row r="12" spans="1:12" s="8" customFormat="1" ht="22.5" x14ac:dyDescent="0.2">
      <c r="A12" s="31" t="s">
        <v>32</v>
      </c>
      <c r="B12" s="31" t="s">
        <v>3</v>
      </c>
      <c r="C12" s="31" t="s">
        <v>4</v>
      </c>
      <c r="D12" s="31" t="s">
        <v>5</v>
      </c>
      <c r="E12" s="31" t="s">
        <v>6</v>
      </c>
      <c r="F12" s="44" t="s">
        <v>25</v>
      </c>
      <c r="G12" s="44" t="s">
        <v>26</v>
      </c>
      <c r="H12" s="31" t="s">
        <v>7</v>
      </c>
      <c r="I12" s="39"/>
    </row>
    <row r="13" spans="1:12" s="8" customFormat="1" ht="22.5" x14ac:dyDescent="0.2">
      <c r="A13" s="68">
        <v>1</v>
      </c>
      <c r="B13" s="32">
        <v>1</v>
      </c>
      <c r="C13" s="30" t="s">
        <v>46</v>
      </c>
      <c r="D13" s="33" t="s">
        <v>34</v>
      </c>
      <c r="E13" s="47">
        <v>25</v>
      </c>
      <c r="F13" s="49">
        <v>23500</v>
      </c>
      <c r="G13" s="60"/>
      <c r="H13" s="34" t="str">
        <f t="shared" ref="H13" si="0">IF(G13="","",IF(ISTEXT(G13),"NC",G13*E13))</f>
        <v/>
      </c>
      <c r="I13" s="39"/>
      <c r="L13" s="7"/>
    </row>
    <row r="14" spans="1:12" s="8" customFormat="1" ht="22.5" x14ac:dyDescent="0.2">
      <c r="A14" s="69"/>
      <c r="B14" s="32">
        <v>2</v>
      </c>
      <c r="C14" s="30" t="s">
        <v>51</v>
      </c>
      <c r="D14" s="33" t="s">
        <v>34</v>
      </c>
      <c r="E14" s="47">
        <v>40</v>
      </c>
      <c r="F14" s="49">
        <v>18000</v>
      </c>
      <c r="G14" s="60"/>
      <c r="H14" s="34" t="str">
        <f t="shared" ref="H14:H16" si="1">IF(G14="","",IF(ISTEXT(G14),"NC",G14*E14))</f>
        <v/>
      </c>
      <c r="I14" s="39"/>
      <c r="L14" s="7"/>
    </row>
    <row r="15" spans="1:12" s="8" customFormat="1" ht="22.5" x14ac:dyDescent="0.2">
      <c r="A15" s="69"/>
      <c r="B15" s="32">
        <v>3</v>
      </c>
      <c r="C15" s="30" t="s">
        <v>52</v>
      </c>
      <c r="D15" s="33" t="s">
        <v>34</v>
      </c>
      <c r="E15" s="47">
        <v>20</v>
      </c>
      <c r="F15" s="49">
        <v>11266.67</v>
      </c>
      <c r="G15" s="60"/>
      <c r="H15" s="34" t="str">
        <f t="shared" si="1"/>
        <v/>
      </c>
      <c r="I15" s="39"/>
      <c r="L15" s="7"/>
    </row>
    <row r="16" spans="1:12" s="8" customFormat="1" ht="22.5" x14ac:dyDescent="0.2">
      <c r="A16" s="70"/>
      <c r="B16" s="32">
        <v>4</v>
      </c>
      <c r="C16" s="30" t="s">
        <v>53</v>
      </c>
      <c r="D16" s="33" t="s">
        <v>34</v>
      </c>
      <c r="E16" s="47">
        <v>1</v>
      </c>
      <c r="F16" s="49">
        <v>22133.33</v>
      </c>
      <c r="G16" s="60"/>
      <c r="H16" s="34" t="str">
        <f t="shared" si="1"/>
        <v/>
      </c>
      <c r="I16" s="39"/>
      <c r="L16" s="7"/>
    </row>
    <row r="17" spans="1:12" s="8" customFormat="1" ht="22.5" x14ac:dyDescent="0.2">
      <c r="A17" s="32">
        <v>2</v>
      </c>
      <c r="B17" s="32">
        <v>1</v>
      </c>
      <c r="C17" s="30" t="s">
        <v>47</v>
      </c>
      <c r="D17" s="33" t="s">
        <v>34</v>
      </c>
      <c r="E17" s="47">
        <v>28</v>
      </c>
      <c r="F17" s="49">
        <v>1083.33</v>
      </c>
      <c r="G17" s="60"/>
      <c r="H17" s="34" t="str">
        <f t="shared" ref="H17:H35" si="2">IF(G17="","",IF(ISTEXT(G17),"NC",G17*E17))</f>
        <v/>
      </c>
      <c r="I17" s="39"/>
      <c r="L17" s="7"/>
    </row>
    <row r="18" spans="1:12" s="8" customFormat="1" ht="22.5" x14ac:dyDescent="0.2">
      <c r="A18" s="32">
        <v>3</v>
      </c>
      <c r="B18" s="32">
        <v>1</v>
      </c>
      <c r="C18" s="30" t="s">
        <v>48</v>
      </c>
      <c r="D18" s="33" t="s">
        <v>34</v>
      </c>
      <c r="E18" s="47">
        <v>170</v>
      </c>
      <c r="F18" s="49">
        <v>333.33</v>
      </c>
      <c r="G18" s="60"/>
      <c r="H18" s="34" t="str">
        <f t="shared" si="2"/>
        <v/>
      </c>
      <c r="I18" s="39"/>
      <c r="L18" s="7"/>
    </row>
    <row r="19" spans="1:12" s="8" customFormat="1" ht="22.5" x14ac:dyDescent="0.2">
      <c r="A19" s="32">
        <v>4</v>
      </c>
      <c r="B19" s="32">
        <v>1</v>
      </c>
      <c r="C19" s="30" t="s">
        <v>49</v>
      </c>
      <c r="D19" s="33" t="s">
        <v>34</v>
      </c>
      <c r="E19" s="47">
        <v>250</v>
      </c>
      <c r="F19" s="49">
        <v>253.33</v>
      </c>
      <c r="G19" s="60"/>
      <c r="H19" s="34" t="str">
        <f t="shared" si="2"/>
        <v/>
      </c>
      <c r="I19" s="39"/>
      <c r="L19" s="7"/>
    </row>
    <row r="20" spans="1:12" s="8" customFormat="1" ht="22.5" x14ac:dyDescent="0.2">
      <c r="A20" s="32">
        <v>5</v>
      </c>
      <c r="B20" s="32">
        <v>1</v>
      </c>
      <c r="C20" s="30" t="s">
        <v>54</v>
      </c>
      <c r="D20" s="33" t="s">
        <v>34</v>
      </c>
      <c r="E20" s="47">
        <v>350</v>
      </c>
      <c r="F20" s="49">
        <v>263.33</v>
      </c>
      <c r="G20" s="60"/>
      <c r="H20" s="34" t="str">
        <f t="shared" si="2"/>
        <v/>
      </c>
      <c r="I20" s="39"/>
      <c r="L20" s="7"/>
    </row>
    <row r="21" spans="1:12" s="8" customFormat="1" ht="22.5" x14ac:dyDescent="0.2">
      <c r="A21" s="68">
        <v>6</v>
      </c>
      <c r="B21" s="32">
        <v>1</v>
      </c>
      <c r="C21" s="30" t="s">
        <v>55</v>
      </c>
      <c r="D21" s="33" t="s">
        <v>34</v>
      </c>
      <c r="E21" s="47">
        <v>30</v>
      </c>
      <c r="F21" s="49">
        <v>11600</v>
      </c>
      <c r="G21" s="60"/>
      <c r="H21" s="34" t="str">
        <f t="shared" si="2"/>
        <v/>
      </c>
      <c r="I21" s="39"/>
      <c r="L21" s="7"/>
    </row>
    <row r="22" spans="1:12" s="8" customFormat="1" ht="22.5" x14ac:dyDescent="0.2">
      <c r="A22" s="69"/>
      <c r="B22" s="32">
        <v>2</v>
      </c>
      <c r="C22" s="30" t="s">
        <v>56</v>
      </c>
      <c r="D22" s="33" t="s">
        <v>34</v>
      </c>
      <c r="E22" s="47">
        <v>40</v>
      </c>
      <c r="F22" s="49">
        <v>7233.33</v>
      </c>
      <c r="G22" s="60"/>
      <c r="H22" s="34" t="str">
        <f t="shared" si="2"/>
        <v/>
      </c>
      <c r="I22" s="39"/>
      <c r="L22" s="7"/>
    </row>
    <row r="23" spans="1:12" s="8" customFormat="1" ht="22.5" x14ac:dyDescent="0.2">
      <c r="A23" s="70"/>
      <c r="B23" s="32">
        <v>3</v>
      </c>
      <c r="C23" s="30" t="s">
        <v>57</v>
      </c>
      <c r="D23" s="33" t="s">
        <v>34</v>
      </c>
      <c r="E23" s="47">
        <v>25</v>
      </c>
      <c r="F23" s="49">
        <v>1133.33</v>
      </c>
      <c r="G23" s="60"/>
      <c r="H23" s="34" t="str">
        <f t="shared" si="2"/>
        <v/>
      </c>
      <c r="I23" s="39"/>
      <c r="L23" s="7"/>
    </row>
    <row r="24" spans="1:12" s="8" customFormat="1" ht="22.5" x14ac:dyDescent="0.2">
      <c r="A24" s="32">
        <v>7</v>
      </c>
      <c r="B24" s="32">
        <v>1</v>
      </c>
      <c r="C24" s="30" t="s">
        <v>58</v>
      </c>
      <c r="D24" s="33" t="s">
        <v>34</v>
      </c>
      <c r="E24" s="47">
        <v>15</v>
      </c>
      <c r="F24" s="49">
        <v>1266.67</v>
      </c>
      <c r="G24" s="60"/>
      <c r="H24" s="34" t="str">
        <f t="shared" si="2"/>
        <v/>
      </c>
      <c r="I24" s="39"/>
      <c r="L24" s="7"/>
    </row>
    <row r="25" spans="1:12" s="8" customFormat="1" ht="11.25" x14ac:dyDescent="0.2">
      <c r="A25" s="68">
        <v>8</v>
      </c>
      <c r="B25" s="32">
        <v>1</v>
      </c>
      <c r="C25" s="30" t="s">
        <v>59</v>
      </c>
      <c r="D25" s="33" t="s">
        <v>34</v>
      </c>
      <c r="E25" s="47">
        <v>5</v>
      </c>
      <c r="F25" s="49">
        <v>13633.33</v>
      </c>
      <c r="G25" s="60"/>
      <c r="H25" s="34" t="str">
        <f t="shared" si="2"/>
        <v/>
      </c>
      <c r="I25" s="39"/>
      <c r="L25" s="7"/>
    </row>
    <row r="26" spans="1:12" s="8" customFormat="1" ht="22.5" x14ac:dyDescent="0.2">
      <c r="A26" s="69"/>
      <c r="B26" s="32">
        <v>2</v>
      </c>
      <c r="C26" s="30" t="s">
        <v>60</v>
      </c>
      <c r="D26" s="33" t="s">
        <v>34</v>
      </c>
      <c r="E26" s="47">
        <v>2</v>
      </c>
      <c r="F26" s="49">
        <v>9033.33</v>
      </c>
      <c r="G26" s="60"/>
      <c r="H26" s="34" t="str">
        <f t="shared" si="2"/>
        <v/>
      </c>
      <c r="I26" s="39"/>
      <c r="L26" s="7"/>
    </row>
    <row r="27" spans="1:12" s="8" customFormat="1" ht="22.5" x14ac:dyDescent="0.2">
      <c r="A27" s="70"/>
      <c r="B27" s="32">
        <v>3</v>
      </c>
      <c r="C27" s="30" t="s">
        <v>61</v>
      </c>
      <c r="D27" s="33" t="s">
        <v>34</v>
      </c>
      <c r="E27" s="47">
        <v>30</v>
      </c>
      <c r="F27" s="49">
        <v>11100</v>
      </c>
      <c r="G27" s="60"/>
      <c r="H27" s="34" t="str">
        <f t="shared" si="2"/>
        <v/>
      </c>
      <c r="I27" s="39"/>
      <c r="L27" s="7"/>
    </row>
    <row r="28" spans="1:12" s="8" customFormat="1" ht="22.5" x14ac:dyDescent="0.2">
      <c r="A28" s="32">
        <v>9</v>
      </c>
      <c r="B28" s="32">
        <v>1</v>
      </c>
      <c r="C28" s="30" t="s">
        <v>62</v>
      </c>
      <c r="D28" s="33" t="s">
        <v>34</v>
      </c>
      <c r="E28" s="47">
        <v>2</v>
      </c>
      <c r="F28" s="49">
        <v>21466.67</v>
      </c>
      <c r="G28" s="60"/>
      <c r="H28" s="34" t="str">
        <f t="shared" si="2"/>
        <v/>
      </c>
      <c r="I28" s="39"/>
      <c r="L28" s="7"/>
    </row>
    <row r="29" spans="1:12" s="8" customFormat="1" ht="22.5" x14ac:dyDescent="0.2">
      <c r="A29" s="32">
        <v>10</v>
      </c>
      <c r="B29" s="32">
        <v>1</v>
      </c>
      <c r="C29" s="30" t="s">
        <v>63</v>
      </c>
      <c r="D29" s="33" t="s">
        <v>34</v>
      </c>
      <c r="E29" s="47">
        <v>2</v>
      </c>
      <c r="F29" s="49">
        <v>11333.33</v>
      </c>
      <c r="G29" s="60"/>
      <c r="H29" s="34" t="str">
        <f t="shared" si="2"/>
        <v/>
      </c>
      <c r="I29" s="39"/>
      <c r="L29" s="7"/>
    </row>
    <row r="30" spans="1:12" s="8" customFormat="1" ht="45" x14ac:dyDescent="0.2">
      <c r="A30" s="32">
        <v>11</v>
      </c>
      <c r="B30" s="32">
        <v>1</v>
      </c>
      <c r="C30" s="30" t="s">
        <v>64</v>
      </c>
      <c r="D30" s="33" t="s">
        <v>34</v>
      </c>
      <c r="E30" s="47">
        <v>3</v>
      </c>
      <c r="F30" s="49">
        <v>13500</v>
      </c>
      <c r="G30" s="60"/>
      <c r="H30" s="34" t="str">
        <f t="shared" si="2"/>
        <v/>
      </c>
      <c r="I30" s="39"/>
      <c r="L30" s="7"/>
    </row>
    <row r="31" spans="1:12" s="8" customFormat="1" ht="33.75" x14ac:dyDescent="0.2">
      <c r="A31" s="32">
        <v>12</v>
      </c>
      <c r="B31" s="32">
        <v>1</v>
      </c>
      <c r="C31" s="30" t="s">
        <v>70</v>
      </c>
      <c r="D31" s="33" t="s">
        <v>34</v>
      </c>
      <c r="E31" s="47">
        <v>4</v>
      </c>
      <c r="F31" s="49">
        <v>20166.669999999998</v>
      </c>
      <c r="G31" s="60"/>
      <c r="H31" s="34" t="str">
        <f t="shared" si="2"/>
        <v/>
      </c>
      <c r="I31" s="39"/>
      <c r="L31" s="7"/>
    </row>
    <row r="32" spans="1:12" s="8" customFormat="1" ht="33.75" x14ac:dyDescent="0.2">
      <c r="A32" s="32">
        <v>13</v>
      </c>
      <c r="B32" s="32">
        <v>1</v>
      </c>
      <c r="C32" s="30" t="s">
        <v>71</v>
      </c>
      <c r="D32" s="33" t="s">
        <v>34</v>
      </c>
      <c r="E32" s="47">
        <v>5</v>
      </c>
      <c r="F32" s="49">
        <v>7633.33</v>
      </c>
      <c r="G32" s="60"/>
      <c r="H32" s="34" t="str">
        <f t="shared" si="2"/>
        <v/>
      </c>
      <c r="I32" s="39"/>
      <c r="L32" s="7"/>
    </row>
    <row r="33" spans="1:12" s="8" customFormat="1" ht="22.5" x14ac:dyDescent="0.2">
      <c r="A33" s="32">
        <v>14</v>
      </c>
      <c r="B33" s="32">
        <v>1</v>
      </c>
      <c r="C33" s="30" t="s">
        <v>72</v>
      </c>
      <c r="D33" s="33" t="s">
        <v>34</v>
      </c>
      <c r="E33" s="47">
        <v>2</v>
      </c>
      <c r="F33" s="49">
        <v>5433.33</v>
      </c>
      <c r="G33" s="60"/>
      <c r="H33" s="34" t="str">
        <f t="shared" si="2"/>
        <v/>
      </c>
      <c r="I33" s="39"/>
      <c r="L33" s="7"/>
    </row>
    <row r="34" spans="1:12" s="8" customFormat="1" ht="135" x14ac:dyDescent="0.2">
      <c r="A34" s="32">
        <v>15</v>
      </c>
      <c r="B34" s="32">
        <v>1</v>
      </c>
      <c r="C34" s="30" t="s">
        <v>65</v>
      </c>
      <c r="D34" s="33" t="s">
        <v>34</v>
      </c>
      <c r="E34" s="47">
        <v>15</v>
      </c>
      <c r="F34" s="49">
        <v>12833.33</v>
      </c>
      <c r="G34" s="60"/>
      <c r="H34" s="34" t="str">
        <f t="shared" ref="H34" si="3">IF(G34="","",IF(ISTEXT(G34),"NC",G34*E34))</f>
        <v/>
      </c>
      <c r="I34" s="39"/>
      <c r="L34" s="7"/>
    </row>
    <row r="35" spans="1:12" s="8" customFormat="1" ht="78.75" x14ac:dyDescent="0.2">
      <c r="A35" s="32">
        <v>16</v>
      </c>
      <c r="B35" s="32">
        <v>1</v>
      </c>
      <c r="C35" s="30" t="s">
        <v>73</v>
      </c>
      <c r="D35" s="33" t="s">
        <v>34</v>
      </c>
      <c r="E35" s="47">
        <v>1</v>
      </c>
      <c r="F35" s="49">
        <v>5600</v>
      </c>
      <c r="G35" s="60"/>
      <c r="H35" s="34" t="str">
        <f t="shared" si="2"/>
        <v/>
      </c>
      <c r="I35" s="39"/>
      <c r="L35" s="7"/>
    </row>
    <row r="36" spans="1:12" s="26" customFormat="1" ht="9" x14ac:dyDescent="0.2">
      <c r="B36" s="35"/>
      <c r="F36" s="45"/>
      <c r="G36" s="66" t="s">
        <v>27</v>
      </c>
      <c r="H36" s="67"/>
      <c r="I36" s="40"/>
    </row>
    <row r="37" spans="1:12" ht="14.25" customHeight="1" x14ac:dyDescent="0.2">
      <c r="G37" s="64" t="str">
        <f>IF(SUM(H13:H35)=0,"",SUM(H13:H35))</f>
        <v/>
      </c>
      <c r="H37" s="65"/>
      <c r="I37" s="41"/>
    </row>
    <row r="38" spans="1:12" s="36" customFormat="1" ht="29.25" customHeight="1" x14ac:dyDescent="0.2">
      <c r="A38" s="63" t="str">
        <f>" - "&amp;Dados!B23</f>
        <v xml:space="preserve"> - O objeto do Termo de Referência será prestado conforme solicitação da Secretaria Municipal de Educação, Cultura, Esporte e Lazer, e será solicitado em remessa parcelada de acordo com o calendário de cada evento e conforme empenho emitido, obedecendo ao detalhamento no item 04 do termo de referência.</v>
      </c>
      <c r="B38" s="63"/>
      <c r="C38" s="63"/>
      <c r="D38" s="63"/>
      <c r="E38" s="63"/>
      <c r="F38" s="63"/>
      <c r="G38" s="63"/>
      <c r="H38" s="63"/>
      <c r="I38" s="42"/>
    </row>
    <row r="39" spans="1:12" s="36" customFormat="1" ht="24" customHeight="1" x14ac:dyDescent="0.2">
      <c r="A39" s="63" t="str">
        <f>" - "&amp;Dados!B24</f>
        <v xml:space="preserve"> - O não cumprimento do disposto no item 04 do Termo de Referência acarretará a anulação do empenho bem como a aplicação das penalidades previstas no edital e a convocação do fornecedor subseqüente considerando a ordem de classificação do certame.</v>
      </c>
      <c r="B39" s="63"/>
      <c r="C39" s="63"/>
      <c r="D39" s="63"/>
      <c r="E39" s="63"/>
      <c r="F39" s="63"/>
      <c r="G39" s="63"/>
      <c r="H39" s="63"/>
      <c r="I39" s="42"/>
    </row>
    <row r="40" spans="1:12" s="36" customFormat="1" ht="9" x14ac:dyDescent="0.2">
      <c r="A40" s="63" t="str">
        <f>" - "&amp;Dados!B25</f>
        <v xml:space="preserve"> - O pagamento do objeto de que trata o PREGÃO ELETRÔNICO 075/2023, e consequente contrato serão efetuados pela Tesouraria da PREFEITURA MUNICIPAL DE SUMIDOURO no prazo de até 30 dias a contar do ateste da nota fiscal.</v>
      </c>
      <c r="B40" s="63"/>
      <c r="C40" s="63"/>
      <c r="D40" s="63"/>
      <c r="E40" s="63"/>
      <c r="F40" s="63"/>
      <c r="G40" s="63"/>
      <c r="H40" s="63"/>
      <c r="I40" s="42"/>
    </row>
    <row r="41" spans="1:12" s="26" customFormat="1" ht="9" customHeight="1" x14ac:dyDescent="0.2">
      <c r="A41" s="63" t="str">
        <f>" - "&amp;Dados!B26</f>
        <v xml:space="preserve"> - Proposta válida por 60 (sessenta) dias</v>
      </c>
      <c r="B41" s="63"/>
      <c r="C41" s="63"/>
      <c r="D41" s="63"/>
      <c r="E41" s="63"/>
      <c r="F41" s="63"/>
      <c r="G41" s="63"/>
      <c r="H41" s="63"/>
      <c r="I41" s="40"/>
    </row>
    <row r="42" spans="1:12" s="26" customFormat="1" ht="24.75" customHeight="1" x14ac:dyDescent="0.2">
      <c r="A42" s="63" t="str">
        <f>" - "&amp;Dados!B28</f>
        <v xml:space="preserve"> - A Licitante poderá apresentar prospecto, ficha técnica ou outros documentos com informações que permitam a melhor identificação e qualificação do(s) item(ns) licitado(s);</v>
      </c>
      <c r="B42" s="63"/>
      <c r="C42" s="63"/>
      <c r="D42" s="63"/>
      <c r="E42" s="63"/>
      <c r="F42" s="63"/>
      <c r="G42" s="63"/>
      <c r="H42" s="63"/>
      <c r="I42" s="40"/>
    </row>
    <row r="43" spans="1:12" ht="19.5" customHeight="1" x14ac:dyDescent="0.2">
      <c r="A43" s="63" t="str">
        <f>" - "&amp;Dados!B29</f>
        <v xml:space="preserve"> - A proposta de preços ajustada ao lance final deverá conter o valor numérico dos preços unitários e totais, não podendo exceder o valor do lance final;</v>
      </c>
      <c r="B43" s="63"/>
      <c r="C43" s="63"/>
      <c r="D43" s="63"/>
      <c r="E43" s="63"/>
      <c r="F43" s="63"/>
      <c r="G43" s="63"/>
      <c r="H43" s="63"/>
      <c r="I43" s="43"/>
    </row>
    <row r="44" spans="1:12" ht="24.75" customHeight="1" x14ac:dyDescent="0.2">
      <c r="A44" s="63"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44" s="63"/>
      <c r="C44" s="63"/>
      <c r="D44" s="63"/>
      <c r="E44" s="63"/>
      <c r="F44" s="63"/>
      <c r="G44" s="63"/>
      <c r="H44" s="63"/>
      <c r="I44" s="43"/>
    </row>
    <row r="45" spans="1:12" ht="24.75" customHeight="1" x14ac:dyDescent="0.2">
      <c r="A45" s="63"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45" s="63"/>
      <c r="C45" s="63"/>
      <c r="D45" s="63"/>
      <c r="E45" s="63"/>
      <c r="F45" s="63"/>
      <c r="G45" s="63"/>
      <c r="H45" s="63"/>
      <c r="I45" s="43"/>
    </row>
    <row r="46" spans="1:12" ht="24.75" customHeight="1" x14ac:dyDescent="0.2">
      <c r="A46" s="63"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46" s="63"/>
      <c r="C46" s="63"/>
      <c r="D46" s="63"/>
      <c r="E46" s="63"/>
      <c r="F46" s="63"/>
      <c r="G46" s="63"/>
      <c r="H46" s="63"/>
      <c r="I46" s="43"/>
    </row>
    <row r="47" spans="1:12" ht="24.75" customHeight="1" x14ac:dyDescent="0.2">
      <c r="A47" s="63" t="str">
        <f>" - "&amp;Dados!B33</f>
        <v xml:space="preserve"> - Declaramos que até a presente data inexistem fatos impeditivos a participação desta empresa ao presente certame licitatório, ciente da obrigatoriedade de declarar ocorrências posteriores;</v>
      </c>
      <c r="B47" s="63"/>
      <c r="C47" s="63"/>
      <c r="D47" s="63"/>
      <c r="E47" s="63"/>
      <c r="F47" s="63"/>
      <c r="G47" s="63"/>
      <c r="H47" s="63"/>
      <c r="I47" s="43"/>
    </row>
    <row r="48" spans="1:12" ht="30.75" customHeight="1" x14ac:dyDescent="0.2">
      <c r="A48" s="63"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48" s="63"/>
      <c r="C48" s="63"/>
      <c r="D48" s="63"/>
      <c r="E48" s="63"/>
      <c r="F48" s="63"/>
      <c r="G48" s="63"/>
      <c r="H48" s="63"/>
    </row>
    <row r="49" spans="1:8" ht="24.75" customHeight="1" x14ac:dyDescent="0.2">
      <c r="A49" s="63"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49" s="63"/>
      <c r="C49" s="63"/>
      <c r="D49" s="63"/>
      <c r="E49" s="63"/>
      <c r="F49" s="63"/>
      <c r="G49" s="63"/>
      <c r="H49" s="63"/>
    </row>
    <row r="50" spans="1:8" x14ac:dyDescent="0.2">
      <c r="C50" s="1"/>
      <c r="H50" s="1"/>
    </row>
    <row r="51" spans="1:8" x14ac:dyDescent="0.2">
      <c r="C51" s="1"/>
      <c r="H51" s="1"/>
    </row>
    <row r="52" spans="1:8" x14ac:dyDescent="0.2">
      <c r="C52" s="1"/>
      <c r="H52" s="1"/>
    </row>
  </sheetData>
  <sheetProtection algorithmName="SHA-512" hashValue="hB+PSiiG4nxwM94SRrhBcefRLXaMjYj/0LW32vGff/9TIXA0du7vZ+uJmw2Dg3pQdbSAZGiCSBreqLkRtmSVOA==" saltValue="v+HLVu87WxzwjPreNuWXDQ==" spinCount="100000" sheet="1" objects="1" scenarios="1"/>
  <autoFilter ref="B11:H41" xr:uid="{00000000-0009-0000-0000-000000000000}"/>
  <mergeCells count="26">
    <mergeCell ref="A49:H49"/>
    <mergeCell ref="A42:H42"/>
    <mergeCell ref="A43:H43"/>
    <mergeCell ref="A40:H40"/>
    <mergeCell ref="A41:H41"/>
    <mergeCell ref="A44:H44"/>
    <mergeCell ref="A45:H45"/>
    <mergeCell ref="A46:H46"/>
    <mergeCell ref="A47:H47"/>
    <mergeCell ref="A48:H48"/>
    <mergeCell ref="A2:H2"/>
    <mergeCell ref="A4:H4"/>
    <mergeCell ref="D6:E6"/>
    <mergeCell ref="F6:G6"/>
    <mergeCell ref="A5:H5"/>
    <mergeCell ref="B8:H8"/>
    <mergeCell ref="B9:H9"/>
    <mergeCell ref="B10:C10"/>
    <mergeCell ref="A39:H39"/>
    <mergeCell ref="G37:H37"/>
    <mergeCell ref="E10:H10"/>
    <mergeCell ref="A38:H38"/>
    <mergeCell ref="G36:H36"/>
    <mergeCell ref="A13:A16"/>
    <mergeCell ref="A21:A23"/>
    <mergeCell ref="A25:A27"/>
  </mergeCells>
  <phoneticPr fontId="0" type="noConversion"/>
  <conditionalFormatting sqref="G36">
    <cfRule type="expression" dxfId="9" priority="1" stopIfTrue="1">
      <formula>IF($K36="Empate",IF(I36=1,TRUE(),FALSE()),FALSE())</formula>
    </cfRule>
    <cfRule type="expression" dxfId="8" priority="2" stopIfTrue="1">
      <formula>IF(I36="&gt;",FALSE(),IF(I36&gt;0,TRUE(),FALSE()))</formula>
    </cfRule>
    <cfRule type="expression" dxfId="7" priority="3" stopIfTrue="1">
      <formula>IF(I36="&gt;",TRUE(),FALSE())</formula>
    </cfRule>
  </conditionalFormatting>
  <conditionalFormatting sqref="G37">
    <cfRule type="expression" dxfId="6" priority="4" stopIfTrue="1">
      <formula>IF($K36="OK",IF(I36=1,TRUE(),FALSE()),FALSE())</formula>
    </cfRule>
    <cfRule type="expression" dxfId="5" priority="5" stopIfTrue="1">
      <formula>IF($K36="Empate",IF(I36=1,TRUE(),FALSE()),FALSE())</formula>
    </cfRule>
    <cfRule type="expression" dxfId="4" priority="6" stopIfTrue="1">
      <formula>IF($K36="Empate",IF(I36=2,TRUE(),FALSE()),FALSE())</formula>
    </cfRule>
  </conditionalFormatting>
  <conditionalFormatting sqref="E13:E35">
    <cfRule type="expression" priority="12" stopIfTrue="1">
      <formula>$B13</formula>
    </cfRule>
  </conditionalFormatting>
  <conditionalFormatting sqref="H13:H35">
    <cfRule type="expression" dxfId="3" priority="25" stopIfTrue="1">
      <formula>IF(ISTEXT(G13),FALSE(),IF(G13&gt;F13,TRUE(),FALSE()))</formula>
    </cfRule>
  </conditionalFormatting>
  <conditionalFormatting sqref="G13:G35">
    <cfRule type="cellIs" dxfId="2" priority="11" stopIfTrue="1" operator="equal">
      <formula>""</formula>
    </cfRule>
  </conditionalFormatting>
  <conditionalFormatting sqref="C13:C35">
    <cfRule type="expression" dxfId="1" priority="10" stopIfTrue="1">
      <formula>IF(#REF!=1,IF(#REF!=0,1,0),0)</formula>
    </cfRule>
  </conditionalFormatting>
  <conditionalFormatting sqref="E10:H10 B8:B9 C8:H8 B10:C10">
    <cfRule type="cellIs" dxfId="0" priority="24" stopIfTrue="1" operator="equal">
      <formula>$F$1</formula>
    </cfRule>
  </conditionalFormatting>
  <printOptions horizontalCentered="1"/>
  <pageMargins left="0.51181102362204722" right="0.31496062992125984" top="0.39370078740157483" bottom="1.0236220472440944" header="0.51181102362204722" footer="0.55118110236220474"/>
  <pageSetup paperSize="9" scale="85"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4.5703125" customWidth="1"/>
    <col min="2" max="2" width="51.85546875" customWidth="1"/>
    <col min="3" max="3" width="38.85546875" customWidth="1"/>
    <col min="4" max="4" width="39" customWidth="1"/>
    <col min="5" max="7" width="20.42578125" customWidth="1"/>
    <col min="8" max="9" width="19.28515625" customWidth="1"/>
    <col min="10" max="13" width="14.5703125" customWidth="1"/>
    <col min="14" max="15" width="9.28515625" customWidth="1"/>
  </cols>
  <sheetData>
    <row r="1" spans="1:7" x14ac:dyDescent="0.2">
      <c r="A1" s="15" t="s">
        <v>9</v>
      </c>
      <c r="B1" s="58" t="s">
        <v>74</v>
      </c>
      <c r="E1" s="4"/>
      <c r="F1" s="4"/>
      <c r="G1" s="4"/>
    </row>
    <row r="2" spans="1:7" x14ac:dyDescent="0.2">
      <c r="A2" s="15" t="s">
        <v>10</v>
      </c>
      <c r="B2" s="58" t="s">
        <v>75</v>
      </c>
      <c r="E2" s="4"/>
      <c r="F2" s="4"/>
      <c r="G2" s="4"/>
    </row>
    <row r="3" spans="1:7" x14ac:dyDescent="0.2">
      <c r="A3" s="15" t="s">
        <v>11</v>
      </c>
      <c r="B3" s="5" t="s">
        <v>66</v>
      </c>
      <c r="C3" s="5"/>
      <c r="E3" s="4"/>
      <c r="F3" s="4"/>
      <c r="G3" s="4"/>
    </row>
    <row r="4" spans="1:7" x14ac:dyDescent="0.2">
      <c r="A4" s="15" t="s">
        <v>12</v>
      </c>
      <c r="B4" s="58" t="s">
        <v>79</v>
      </c>
      <c r="C4" s="5"/>
      <c r="E4" s="4"/>
      <c r="F4" s="4"/>
      <c r="G4" s="4"/>
    </row>
    <row r="5" spans="1:7" x14ac:dyDescent="0.2">
      <c r="A5" s="15" t="s">
        <v>13</v>
      </c>
      <c r="B5" s="58" t="s">
        <v>76</v>
      </c>
      <c r="C5" s="5"/>
      <c r="E5" s="4"/>
      <c r="F5" s="4"/>
      <c r="G5" s="4"/>
    </row>
    <row r="6" spans="1:7" x14ac:dyDescent="0.2">
      <c r="A6" s="15" t="s">
        <v>30</v>
      </c>
      <c r="B6" s="59" t="s">
        <v>77</v>
      </c>
      <c r="C6" s="5"/>
      <c r="E6" s="4"/>
      <c r="F6" s="4"/>
      <c r="G6" s="4"/>
    </row>
    <row r="7" spans="1:7" x14ac:dyDescent="0.2">
      <c r="A7" s="15" t="s">
        <v>14</v>
      </c>
      <c r="B7" s="5" t="s">
        <v>33</v>
      </c>
      <c r="C7" s="5"/>
      <c r="E7" s="4"/>
      <c r="F7" s="4"/>
      <c r="G7" s="4"/>
    </row>
    <row r="8" spans="1:7" x14ac:dyDescent="0.2">
      <c r="A8" s="24" t="s">
        <v>23</v>
      </c>
      <c r="B8" s="46">
        <v>3335263.8200000008</v>
      </c>
      <c r="C8" s="5"/>
      <c r="E8" s="4"/>
      <c r="F8" s="4"/>
      <c r="G8" s="4"/>
    </row>
    <row r="9" spans="1:7" x14ac:dyDescent="0.2">
      <c r="A9" s="16" t="s">
        <v>0</v>
      </c>
      <c r="E9" s="4"/>
      <c r="F9" s="4"/>
      <c r="G9" s="4"/>
    </row>
    <row r="10" spans="1:7" x14ac:dyDescent="0.2">
      <c r="A10" s="17" t="s">
        <v>2</v>
      </c>
      <c r="E10" s="4"/>
      <c r="F10" s="4"/>
      <c r="G10" s="4"/>
    </row>
    <row r="11" spans="1:7" x14ac:dyDescent="0.2">
      <c r="A11" s="18" t="s">
        <v>8</v>
      </c>
      <c r="E11" s="4"/>
      <c r="F11" s="4"/>
      <c r="G11" s="4"/>
    </row>
    <row r="12" spans="1:7" x14ac:dyDescent="0.2">
      <c r="A12" s="17" t="s">
        <v>20</v>
      </c>
      <c r="E12" s="4"/>
      <c r="F12" s="4"/>
      <c r="G12" s="4"/>
    </row>
    <row r="13" spans="1:7" x14ac:dyDescent="0.2">
      <c r="A13" s="17" t="s">
        <v>24</v>
      </c>
      <c r="E13" s="4"/>
      <c r="F13" s="4"/>
      <c r="G13" s="4"/>
    </row>
    <row r="14" spans="1:7" x14ac:dyDescent="0.2">
      <c r="A14" s="54" t="s">
        <v>43</v>
      </c>
      <c r="E14" s="4"/>
      <c r="F14" s="4"/>
      <c r="G14" s="4"/>
    </row>
    <row r="15" spans="1:7" x14ac:dyDescent="0.2">
      <c r="A15" s="54" t="s">
        <v>44</v>
      </c>
      <c r="E15" s="4"/>
      <c r="F15" s="4"/>
      <c r="G15" s="4"/>
    </row>
    <row r="16" spans="1:7" x14ac:dyDescent="0.2">
      <c r="A16" s="54" t="s">
        <v>45</v>
      </c>
      <c r="B16" s="23"/>
      <c r="E16" s="23"/>
      <c r="F16" s="4"/>
      <c r="G16" s="4"/>
    </row>
    <row r="17" spans="1:256" s="22" customFormat="1" x14ac:dyDescent="0.2">
      <c r="A17" s="21" t="s">
        <v>21</v>
      </c>
      <c r="B17" s="55" t="s">
        <v>50</v>
      </c>
      <c r="C17" s="55"/>
      <c r="D17" s="55"/>
      <c r="E17" s="23"/>
      <c r="F17" s="23"/>
      <c r="G17" s="23"/>
      <c r="H17" s="23"/>
      <c r="I17" s="23"/>
      <c r="J17" s="23"/>
      <c r="K17" s="23"/>
      <c r="L17" s="23"/>
      <c r="M17" s="23"/>
    </row>
    <row r="18" spans="1:256" s="22" customFormat="1" x14ac:dyDescent="0.2">
      <c r="A18" s="21" t="s">
        <v>22</v>
      </c>
      <c r="B18" s="12"/>
      <c r="C18" s="12"/>
      <c r="D18" s="12"/>
      <c r="E18" s="12"/>
      <c r="F18" s="12"/>
      <c r="G18" s="12"/>
      <c r="H18" s="23"/>
      <c r="I18" s="23"/>
      <c r="J18" s="23"/>
      <c r="K18" s="23"/>
      <c r="L18" s="23"/>
      <c r="M18" s="23"/>
      <c r="IV18" s="23"/>
    </row>
    <row r="19" spans="1:256" x14ac:dyDescent="0.2">
      <c r="B19" s="23"/>
      <c r="E19" s="4"/>
      <c r="F19" s="23"/>
      <c r="G19" s="23"/>
    </row>
    <row r="20" spans="1:256" x14ac:dyDescent="0.2">
      <c r="B20" s="23"/>
      <c r="E20" s="51"/>
      <c r="F20" s="23"/>
      <c r="G20" s="23"/>
    </row>
    <row r="21" spans="1:256" x14ac:dyDescent="0.2">
      <c r="E21" s="51"/>
      <c r="F21" s="51"/>
      <c r="G21" s="4"/>
    </row>
    <row r="22" spans="1:256" x14ac:dyDescent="0.2">
      <c r="E22" s="51"/>
      <c r="F22" s="51"/>
      <c r="G22" s="4"/>
    </row>
    <row r="23" spans="1:256" ht="76.5" x14ac:dyDescent="0.2">
      <c r="A23" s="19" t="s">
        <v>15</v>
      </c>
      <c r="B23" s="20" t="s">
        <v>67</v>
      </c>
      <c r="E23" s="4"/>
      <c r="F23" s="4"/>
      <c r="G23" s="4"/>
    </row>
    <row r="24" spans="1:256" ht="63.75" x14ac:dyDescent="0.2">
      <c r="A24" s="19" t="s">
        <v>16</v>
      </c>
      <c r="B24" s="12" t="s">
        <v>68</v>
      </c>
      <c r="E24" s="4"/>
      <c r="F24" s="4"/>
      <c r="G24" s="4"/>
    </row>
    <row r="25" spans="1:256" ht="63.75" x14ac:dyDescent="0.2">
      <c r="A25" s="19" t="s">
        <v>17</v>
      </c>
      <c r="B25" s="59" t="s">
        <v>78</v>
      </c>
      <c r="C25" s="9"/>
      <c r="E25" s="56"/>
      <c r="F25" s="57"/>
      <c r="G25" s="4"/>
    </row>
    <row r="26" spans="1:256" ht="25.5" x14ac:dyDescent="0.2">
      <c r="A26" s="19" t="s">
        <v>18</v>
      </c>
      <c r="B26" s="20" t="s">
        <v>28</v>
      </c>
      <c r="E26" s="56"/>
      <c r="F26" s="4"/>
      <c r="G26" s="4"/>
    </row>
    <row r="27" spans="1:256" ht="25.5" x14ac:dyDescent="0.2">
      <c r="A27" s="19" t="s">
        <v>31</v>
      </c>
      <c r="B27" s="12" t="s">
        <v>69</v>
      </c>
      <c r="E27" s="56"/>
    </row>
    <row r="28" spans="1:256" ht="38.25" x14ac:dyDescent="0.2">
      <c r="B28" s="20" t="s">
        <v>35</v>
      </c>
      <c r="E28" s="56"/>
    </row>
    <row r="29" spans="1:256" ht="38.25" x14ac:dyDescent="0.2">
      <c r="B29" s="20" t="s">
        <v>36</v>
      </c>
      <c r="E29" s="56"/>
    </row>
    <row r="30" spans="1:256" ht="63.75" x14ac:dyDescent="0.2">
      <c r="B30" s="20" t="s">
        <v>37</v>
      </c>
      <c r="E30" s="56"/>
    </row>
    <row r="31" spans="1:256" ht="63.75" x14ac:dyDescent="0.2">
      <c r="B31" s="20" t="s">
        <v>38</v>
      </c>
    </row>
    <row r="32" spans="1:256" ht="63.75" x14ac:dyDescent="0.2">
      <c r="B32" s="20" t="s">
        <v>39</v>
      </c>
    </row>
    <row r="33" spans="2:2" ht="51" x14ac:dyDescent="0.2">
      <c r="B33" s="20" t="s">
        <v>40</v>
      </c>
    </row>
    <row r="34" spans="2:2" ht="76.5" x14ac:dyDescent="0.2">
      <c r="B34" s="20" t="s">
        <v>41</v>
      </c>
    </row>
    <row r="35" spans="2:2" ht="63.75" x14ac:dyDescent="0.2">
      <c r="B35" s="20" t="s">
        <v>42</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Preços</vt:lpstr>
      <vt:lpstr>Dados</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2023-05-11T15:22:24Z</cp:lastPrinted>
  <dcterms:created xsi:type="dcterms:W3CDTF">2006-04-18T17:38:46Z</dcterms:created>
  <dcterms:modified xsi:type="dcterms:W3CDTF">2023-05-23T19:09:53Z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