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_de_trabalho"/>
  <mc:AlternateContent xmlns:mc="http://schemas.openxmlformats.org/markup-compatibility/2006">
    <mc:Choice Requires="x15">
      <x15ac:absPath xmlns:x15ac="http://schemas.microsoft.com/office/spreadsheetml/2010/11/ac" url="D:\licitacoes\2023\Pregão Eletronico\Pregão Eletrônico 016-23 - Eventual Aquisição de Leites Especiais - SMS\"/>
    </mc:Choice>
  </mc:AlternateContent>
  <xr:revisionPtr revIDLastSave="0" documentId="13_ncr:1_{CF619A70-12EB-487A-A948-872F40120DB7}"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A31" i="1" l="1"/>
  <c r="A32" i="1"/>
  <c r="A33" i="1"/>
  <c r="A34" i="1"/>
  <c r="A35" i="1"/>
  <c r="A36" i="1"/>
  <c r="A37" i="1"/>
  <c r="A30" i="1"/>
  <c r="E6" i="1"/>
  <c r="G13" i="1"/>
  <c r="A4" i="1"/>
  <c r="A28" i="1"/>
  <c r="A29" i="1"/>
  <c r="A27" i="1"/>
  <c r="A26" i="1"/>
  <c r="A6" i="1"/>
  <c r="A5" i="1"/>
  <c r="A3" i="1"/>
  <c r="F25" i="1" l="1"/>
</calcChain>
</file>

<file path=xl/sharedStrings.xml><?xml version="1.0" encoding="utf-8"?>
<sst xmlns="http://schemas.openxmlformats.org/spreadsheetml/2006/main" count="80" uniqueCount="70">
  <si>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</si>
  <si>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</si>
  <si>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</si>
  <si>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</si>
  <si>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</si>
  <si>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</si>
  <si>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</si>
  <si>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</si>
  <si>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</si>
  <si>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</si>
  <si>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</si>
  <si>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</si>
  <si>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</si>
  <si>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</si>
  <si>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</si>
  <si>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</si>
  <si>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</si>
  <si>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</si>
  <si>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</si>
  <si>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</si>
  <si>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</si>
  <si>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</si>
  <si>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</si>
  <si>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</si>
  <si>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</si>
  <si>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</si>
  <si>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</si>
  <si>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</si>
  <si>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</si>
  <si>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</si>
  <si>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</si>
  <si>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</si>
  <si>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</si>
  <si>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</si>
  <si>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</si>
  <si>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</si>
  <si>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</si>
  <si>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</si>
  <si>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</si>
  <si>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</si>
  <si>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</si>
  <si>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</si>
  <si>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</si>
  <si>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</si>
  <si>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</si>
  <si>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</si>
  <si>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</si>
  <si>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</si>
  <si>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FÓRMULA INFANTIL DE PARTIDA PARA LACTANTES DE 0 A 6 MESES, COM PROTEÍNA DO SORO DO LEITE E CASEÍNA, GORDURA VEGETAL E LÁCTEA, LACTOSE, PREBIÓTICO, VITAMINA E SAIS MINERAIS. EMBALAGEM COM NO MÁXIMO 400G. (NAN 1, NESTOGENO 1, APTAMIL OU SIMILAR)</t>
  </si>
  <si>
    <t xml:space="preserve">Latas </t>
  </si>
  <si>
    <t>FÓRMULA INFANTIL EM PÓ DE SEGUIMENTO PARA LACTANTES DE 6 A 12 MESES, COM PROTEÍNA DO SORO DO LEITE E CASEÍNA, GORDURA VEGETAL E LÁCTEA, LACTOSE, PREBIÓTICO, VITAMINA E SAIS MINERAIS. EMBALAGEM COM NO MÁXIMO 400G. (NAN 2, NESTOGENO , APTAMIL 2 OU SIMILAR)</t>
  </si>
  <si>
    <t>FÓRMULA INFANTIL PARA LACTENTES E DE SEGUIMENTO PARA LACTANTES À BASE DE SOJA. FONTE DE ÁCIDOS GRAXOS, COMO DHA E ARA, EMBALAGEM DE 800G (NAN SOJA OU SIMILAR)</t>
  </si>
  <si>
    <t>FÓRMULA PARA NUTRIÇÃO ENTERAL E ORAL, LÍQUIDA, SISTEMA ABERTO, PARA PACIENTES COM INSUFICIÊNCIA RENAL, HIPERCALÓRICO (2 KCAL/ML), EMBALAGEM DE 1L. (NUTRI RENAL OU SIMILAR) CAIXA COM 12 UNIDADES</t>
  </si>
  <si>
    <t>Caixas</t>
  </si>
  <si>
    <t>FÓRMULA PARA NUTRIÇÃO ENTERAL E ORAL, LÍQUIDO, SISTEMA ABERTO, HIPERCALÓRICA (1,5 KCAL/ML), 20G/L DE FIBRAS, OSMOLARIDADE: 440 MOSMOL/ KG DE ÁGUA, SEM SACAROSE PARA PACIENTES COM CONDIÇÕES ESPECÍFICAS DE DIETAS E/OU RESTRIÇÕES ALIMENTARES. EMBALAGEM DE 1L. (NOVASOURCE GL CONTROL OU SIMILAR)</t>
  </si>
  <si>
    <t>Unidades</t>
  </si>
  <si>
    <t>FÓRMULA PARA NUTRIÇÃO ENTERAL E ORAL, LÍQUIDO, SISTEMA ABERTO, HIPERCALÓRICA (1,5 KCAL/ML), 63 G/L PROTEÍNAS, OSMOLARIDADE: 330 MOSMOL/L. EMBALAGEM DE 1L. (ISOUSOURCE 1,5 OU SIMILAR).</t>
  </si>
  <si>
    <t>FÓRMULA PARA NUTRIÇÃO ENTERAL E ORAL, LÍQUIDO, SISTEMA ABERTO, NORMOCALÓRICA (1,2 KCAL/ML), A BASE DE PROTEÍNA ISOLADA DE SOJA, 44 G/L PROTEÍNAS, SEM FIBRAS, OSMOLARIDADE: 360 MOSMOL/ KG DE ÁGUA. EMBALAGEM DE 1L. (ISOUSOURCE SOYA OU SIMILAR)</t>
  </si>
  <si>
    <t xml:space="preserve">Unidades </t>
  </si>
  <si>
    <t>MÓDULO ALIMENTAR DE PROTEÍNA, COMPOSTO POR 100% DE PROTEÍNA, ISOLADA DO SORO DO LEITE, PARA DIETA ENTERAL OU ORAL, FORNECENDO NO MÍNIMO 90% DE PROTEÍNA, COM VARIAÇÃO ACEITÁVEL 5%, DE SABOR NEUTRO OU SEM SABOR, LATA DE ATÉ 300 GRAMAS</t>
  </si>
  <si>
    <t>MÓDULO ALIMENTAR, 100% MALTODEXTRINA, PARA DIETA ENTERAL OU ORAL SEM SABOR, SACHÊ DE 25 GRAMAS</t>
  </si>
  <si>
    <t>MÓDULO DE SIMBIÓTICO, EM SACHÊ DE 2 GRAMAS, CONTENDO PREBIÓTICO E PELO MENOS UM DOS SEGUINTES GÊNEROS DE PROBIÓTICOS: LACTOBACILLUS E/OU BIFIBAVTERIUM, SEM ADIÇÃO DE OUTROS COMPONENTES COMO VITAMINAS E MINERAIS, CAIXA CONTEM 30 UNIDADES</t>
  </si>
  <si>
    <t>TRIGLICERÍDEOS DE CADEIA MÉDIA, COM AGE PARA DIETA ENTERAL OU ORAL, SACHÊ DE 1G. CAIXA COM 30 UNIDADES</t>
  </si>
  <si>
    <t>PREGÃO ELETRÔNICO Nº 016/2023</t>
  </si>
  <si>
    <t>PROCESSO ADMINISTRATIVO N° 3318/2022 de 18/10/2022</t>
  </si>
  <si>
    <t>EVENTUAL AQUISIÇÃO DE AQUISIÇÃO DE LEITES ESPECIAIS - SRP</t>
  </si>
  <si>
    <t>O objeto do presente termo de referência será recebido de forma parcelada conforme solicitação da Secretaria requisitante devendo ser entregue no prazo máximo de até 02 (dois) dias após recebimento de cada nota de empenho.</t>
  </si>
  <si>
    <t>Os itens deverão ser entregues no endereço: Hospital Municipal Dr. João Pereira Martins, Centro, Sumidouro no horário das 09:00 às 12:00 horas e de 13:00 às 16:00 horas. Sendo o frete, carga e descarga por conta do fornecedor até o local indicado.</t>
  </si>
  <si>
    <t>O pagamento do objeto de que trata o PREGÃO ELETRÔNICO 016/2023, será efetuado pela Tesouraria da Secretaria Municipal de Saúde de Sumidouro.</t>
  </si>
  <si>
    <t>Abertura das Propostas: 15/03/2023,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</si>
</sst>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3318/22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016/2023  -  ABERTURA DAS PROPOSTAS: 15/03/2023, ÀS 10:00HS</v>
      </c>
      <c r="B3" s="65"/>
      <c r="C3" s="65"/>
      <c r="D3" s="65"/>
      <c r="E3" s="65"/>
      <c r="F3" s="65"/>
      <c r="G3" s="65"/>
    </row>
    <row r="4" spans="1:11" x14ac:dyDescent="0.2">
      <c r="A4" s="66" t="str">
        <f>Dados!B3</f>
        <v>EVENTUAL AQUISIÇÃO DE AQUISIÇÃO DE LEITES ESPECIAIS - SRP</v>
      </c>
      <c r="B4" s="66"/>
      <c r="C4" s="66"/>
      <c r="D4" s="66"/>
      <c r="E4" s="66"/>
      <c r="F4" s="66"/>
      <c r="G4" s="66"/>
    </row>
    <row r="5" spans="1:11" x14ac:dyDescent="0.2">
      <c r="A5" s="65" t="str">
        <f>Dados!B2</f>
        <v>PROCESSO ADMINISTRATIVO N° 3318/2022 de 18/10/2022</v>
      </c>
      <c r="B5" s="65"/>
      <c r="C5" s="65"/>
      <c r="D5" s="65"/>
      <c r="E5" s="65"/>
      <c r="F5" s="65"/>
      <c r="G5" s="65"/>
    </row>
    <row r="6" spans="1:11" x14ac:dyDescent="0.2">
      <c r="A6" s="51" t="str">
        <f>Dados!B7</f>
        <v>MENOR PREÇO POR ITEM</v>
      </c>
      <c r="B6" s="51"/>
      <c r="C6" s="63" t="s">
        <v>29</v>
      </c>
      <c r="D6" s="63"/>
      <c r="E6" s="64">
        <f>Dados!B8</f>
        <v>70478.100000000006</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56.25" x14ac:dyDescent="0.2">
      <c r="A13" s="33">
        <v>1</v>
      </c>
      <c r="B13" s="31" t="s">
        <v>48</v>
      </c>
      <c r="C13" s="34" t="s">
        <v>49</v>
      </c>
      <c r="D13" s="48">
        <v>30</v>
      </c>
      <c r="E13" s="50">
        <v>40.44</v>
      </c>
      <c r="F13" s="58"/>
      <c r="G13" s="35" t="str">
        <f>IF(F13="","",IF(ISTEXT(F13),"NC",F13*D13))</f>
        <v/>
      </c>
      <c r="H13" s="40"/>
      <c r="K13" s="7"/>
    </row>
    <row r="14" spans="1:11" s="8" customFormat="1" ht="56.25" x14ac:dyDescent="0.2">
      <c r="A14" s="33">
        <v>2</v>
      </c>
      <c r="B14" s="31" t="s">
        <v>50</v>
      </c>
      <c r="C14" s="34" t="s">
        <v>49</v>
      </c>
      <c r="D14" s="48">
        <v>30</v>
      </c>
      <c r="E14" s="50">
        <v>74.05</v>
      </c>
      <c r="F14" s="58"/>
      <c r="G14" s="35" t="str">
        <f t="shared" ref="G14:G16" si="0">IF(F14="","",IF(ISTEXT(F14),"NC",F14*D14))</f>
        <v/>
      </c>
      <c r="H14" s="40"/>
      <c r="K14" s="7"/>
    </row>
    <row r="15" spans="1:11" s="8" customFormat="1" ht="33.75" x14ac:dyDescent="0.2">
      <c r="A15" s="33">
        <v>3</v>
      </c>
      <c r="B15" s="31" t="s">
        <v>51</v>
      </c>
      <c r="C15" s="34" t="s">
        <v>49</v>
      </c>
      <c r="D15" s="48">
        <v>30</v>
      </c>
      <c r="E15" s="50">
        <v>81.92</v>
      </c>
      <c r="F15" s="58"/>
      <c r="G15" s="35" t="str">
        <f t="shared" si="0"/>
        <v/>
      </c>
      <c r="H15" s="40"/>
      <c r="K15" s="7"/>
    </row>
    <row r="16" spans="1:11" s="8" customFormat="1" ht="45" x14ac:dyDescent="0.2">
      <c r="A16" s="33">
        <v>4</v>
      </c>
      <c r="B16" s="31" t="s">
        <v>52</v>
      </c>
      <c r="C16" s="34" t="s">
        <v>53</v>
      </c>
      <c r="D16" s="48">
        <v>50</v>
      </c>
      <c r="E16" s="50">
        <v>972</v>
      </c>
      <c r="F16" s="58"/>
      <c r="G16" s="35" t="str">
        <f t="shared" si="0"/>
        <v/>
      </c>
      <c r="H16" s="40"/>
      <c r="K16" s="7"/>
    </row>
    <row r="17" spans="1:11" s="8" customFormat="1" ht="67.5" x14ac:dyDescent="0.2">
      <c r="A17" s="33">
        <v>5</v>
      </c>
      <c r="B17" s="31" t="s">
        <v>54</v>
      </c>
      <c r="C17" s="34" t="s">
        <v>55</v>
      </c>
      <c r="D17" s="48">
        <v>50</v>
      </c>
      <c r="E17" s="50">
        <v>41.8</v>
      </c>
      <c r="F17" s="58"/>
      <c r="G17" s="35" t="str">
        <f t="shared" ref="G17:G23" si="1">IF(F17="","",IF(ISTEXT(F17),"NC",F17*D17))</f>
        <v/>
      </c>
      <c r="H17" s="40"/>
      <c r="K17" s="7"/>
    </row>
    <row r="18" spans="1:11" s="8" customFormat="1" ht="45" x14ac:dyDescent="0.2">
      <c r="A18" s="33">
        <v>6</v>
      </c>
      <c r="B18" s="31" t="s">
        <v>56</v>
      </c>
      <c r="C18" s="34" t="s">
        <v>55</v>
      </c>
      <c r="D18" s="48">
        <v>50</v>
      </c>
      <c r="E18" s="50">
        <v>32.46</v>
      </c>
      <c r="F18" s="58"/>
      <c r="G18" s="35" t="str">
        <f t="shared" si="1"/>
        <v/>
      </c>
      <c r="H18" s="40"/>
      <c r="K18" s="7"/>
    </row>
    <row r="19" spans="1:11" s="8" customFormat="1" ht="56.25" x14ac:dyDescent="0.2">
      <c r="A19" s="33">
        <v>7</v>
      </c>
      <c r="B19" s="31" t="s">
        <v>57</v>
      </c>
      <c r="C19" s="34" t="s">
        <v>58</v>
      </c>
      <c r="D19" s="48">
        <v>50</v>
      </c>
      <c r="E19" s="50">
        <v>30.98</v>
      </c>
      <c r="F19" s="58"/>
      <c r="G19" s="35" t="str">
        <f t="shared" si="1"/>
        <v/>
      </c>
      <c r="H19" s="40"/>
      <c r="K19" s="7"/>
    </row>
    <row r="20" spans="1:11" s="8" customFormat="1" ht="56.25" x14ac:dyDescent="0.2">
      <c r="A20" s="33">
        <v>8</v>
      </c>
      <c r="B20" s="31" t="s">
        <v>59</v>
      </c>
      <c r="C20" s="34" t="s">
        <v>49</v>
      </c>
      <c r="D20" s="48">
        <v>30</v>
      </c>
      <c r="E20" s="50">
        <v>124.08</v>
      </c>
      <c r="F20" s="58"/>
      <c r="G20" s="35" t="str">
        <f t="shared" si="1"/>
        <v/>
      </c>
      <c r="H20" s="40"/>
      <c r="K20" s="7"/>
    </row>
    <row r="21" spans="1:11" s="8" customFormat="1" ht="22.5" x14ac:dyDescent="0.2">
      <c r="A21" s="33">
        <v>9</v>
      </c>
      <c r="B21" s="31" t="s">
        <v>60</v>
      </c>
      <c r="C21" s="34" t="s">
        <v>58</v>
      </c>
      <c r="D21" s="48">
        <v>100</v>
      </c>
      <c r="E21" s="50">
        <v>16.84</v>
      </c>
      <c r="F21" s="58"/>
      <c r="G21" s="35" t="str">
        <f t="shared" si="1"/>
        <v/>
      </c>
      <c r="H21" s="40"/>
      <c r="K21" s="7"/>
    </row>
    <row r="22" spans="1:11" s="8" customFormat="1" ht="56.25" x14ac:dyDescent="0.2">
      <c r="A22" s="33">
        <v>10</v>
      </c>
      <c r="B22" s="31" t="s">
        <v>61</v>
      </c>
      <c r="C22" s="34" t="s">
        <v>53</v>
      </c>
      <c r="D22" s="48">
        <v>30</v>
      </c>
      <c r="E22" s="50">
        <v>145.69999999999999</v>
      </c>
      <c r="F22" s="58"/>
      <c r="G22" s="35" t="str">
        <f t="shared" si="1"/>
        <v/>
      </c>
      <c r="H22" s="40"/>
      <c r="K22" s="7"/>
    </row>
    <row r="23" spans="1:11" s="8" customFormat="1" ht="22.5" x14ac:dyDescent="0.2">
      <c r="A23" s="33">
        <v>11</v>
      </c>
      <c r="B23" s="31" t="s">
        <v>62</v>
      </c>
      <c r="C23" s="34" t="s">
        <v>53</v>
      </c>
      <c r="D23" s="48">
        <v>10</v>
      </c>
      <c r="E23" s="50">
        <v>94.64</v>
      </c>
      <c r="F23" s="58"/>
      <c r="G23" s="35" t="str">
        <f t="shared" si="1"/>
        <v/>
      </c>
      <c r="H23" s="40"/>
      <c r="K23" s="7"/>
    </row>
    <row r="24" spans="1:11" s="27" customFormat="1" ht="9" x14ac:dyDescent="0.2">
      <c r="A24" s="36"/>
      <c r="E24" s="46"/>
      <c r="F24" s="69" t="s">
        <v>27</v>
      </c>
      <c r="G24" s="70"/>
      <c r="H24" s="41"/>
    </row>
    <row r="25" spans="1:11" ht="14.25" customHeight="1" x14ac:dyDescent="0.2">
      <c r="F25" s="71" t="str">
        <f>IF(SUM(G13:G23)=0,"",SUM(G13:G23))</f>
        <v/>
      </c>
      <c r="G25" s="72"/>
      <c r="H25" s="42"/>
    </row>
    <row r="26" spans="1:11" s="37" customFormat="1" ht="29.25" customHeight="1" x14ac:dyDescent="0.2">
      <c r="A26" s="62" t="str">
        <f>" - "&amp;Dados!B23</f>
        <v xml:space="preserve"> - O objeto do presente termo de referência será recebido de forma parcelada conforme solicitação da Secretaria requisitante devendo ser entregue no prazo máximo de até 02 (dois) dias após recebimento de cada nota de empenho.</v>
      </c>
      <c r="B26" s="62"/>
      <c r="C26" s="62"/>
      <c r="D26" s="62"/>
      <c r="E26" s="62"/>
      <c r="F26" s="62"/>
      <c r="G26" s="62"/>
      <c r="H26" s="43"/>
    </row>
    <row r="27" spans="1:11" s="37" customFormat="1" ht="21.75" customHeight="1" x14ac:dyDescent="0.2">
      <c r="A27" s="62" t="str">
        <f>" - "&amp;Dados!B24</f>
        <v xml:space="preserve"> - Os itens deverão ser entregues no endereço: Hospital Municipal Dr. João Pereira Martins, Centro, Sumidouro no horário das 09:00 às 12:00 horas e de 13:00 às 16:00 horas. Sendo o frete, carga e descarga por conta do fornecedor até o local indicado.</v>
      </c>
      <c r="B27" s="62"/>
      <c r="C27" s="62"/>
      <c r="D27" s="62"/>
      <c r="E27" s="62"/>
      <c r="F27" s="62"/>
      <c r="G27" s="62"/>
      <c r="H27" s="43"/>
    </row>
    <row r="28" spans="1:11" s="37" customFormat="1" ht="9" x14ac:dyDescent="0.2">
      <c r="A28" s="62" t="str">
        <f>" - "&amp;Dados!B25</f>
        <v xml:space="preserve"> - O pagamento do objeto de que trata o PREGÃO ELETRÔNICO 016/2023, será efetuado pela Tesouraria da Secretaria Municipal de Saúde de Sumidouro.</v>
      </c>
      <c r="B28" s="62"/>
      <c r="C28" s="62"/>
      <c r="D28" s="62"/>
      <c r="E28" s="62"/>
      <c r="F28" s="62"/>
      <c r="G28" s="62"/>
      <c r="H28" s="43"/>
    </row>
    <row r="29" spans="1:11" s="27" customFormat="1" ht="9" x14ac:dyDescent="0.2">
      <c r="A29" s="62" t="str">
        <f>" - "&amp;Dados!B26</f>
        <v xml:space="preserve"> - Proposta válida por 60 (sessenta) dias</v>
      </c>
      <c r="B29" s="62"/>
      <c r="C29" s="62"/>
      <c r="D29" s="62"/>
      <c r="E29" s="62"/>
      <c r="F29" s="62"/>
      <c r="G29" s="62"/>
      <c r="H29" s="41"/>
    </row>
    <row r="30" spans="1:11" ht="21" customHeight="1" x14ac:dyDescent="0.2">
      <c r="A30" s="62" t="str">
        <f>" - "&amp;Dados!B28</f>
        <v xml:space="preserve"> - A Licitante poderá apresentar prospecto, ficha técnica ou outros documentos com informações que permitam a melhor identificação e qualificação do(s) item(ns) licitado(s);</v>
      </c>
      <c r="B30" s="62"/>
      <c r="C30" s="62"/>
      <c r="D30" s="62"/>
      <c r="E30" s="62"/>
      <c r="F30" s="62"/>
      <c r="G30" s="62"/>
      <c r="H30" s="44"/>
    </row>
    <row r="31" spans="1:11" x14ac:dyDescent="0.2">
      <c r="A31" s="62" t="str">
        <f>" - "&amp;Dados!B29</f>
        <v xml:space="preserve"> - A proposta de preços ajustada ao lance final deverá conter o valor numérico dos preços unitários e totais, não podendo exceder o valor do lance final;</v>
      </c>
      <c r="B31" s="62"/>
      <c r="C31" s="62"/>
      <c r="D31" s="62"/>
      <c r="E31" s="62"/>
      <c r="F31" s="62"/>
      <c r="G31" s="62"/>
      <c r="H31" s="44"/>
    </row>
    <row r="32" spans="1:11" ht="21.75" customHeight="1" x14ac:dyDescent="0.2">
      <c r="A32"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62"/>
      <c r="C32" s="62"/>
      <c r="D32" s="62"/>
      <c r="E32" s="62"/>
      <c r="F32" s="62"/>
      <c r="G32" s="62"/>
      <c r="H32" s="44"/>
    </row>
    <row r="33" spans="1:8" ht="21.75" customHeight="1" x14ac:dyDescent="0.2">
      <c r="A33"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62"/>
      <c r="C33" s="62"/>
      <c r="D33" s="62"/>
      <c r="E33" s="62"/>
      <c r="F33" s="62"/>
      <c r="G33" s="62"/>
      <c r="H33" s="44"/>
    </row>
    <row r="34" spans="1:8" ht="21.75" customHeight="1" x14ac:dyDescent="0.2">
      <c r="A34"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62"/>
      <c r="C34" s="62"/>
      <c r="D34" s="62"/>
      <c r="E34" s="62"/>
      <c r="F34" s="62"/>
      <c r="G34" s="62"/>
      <c r="H34" s="44"/>
    </row>
    <row r="35" spans="1:8" ht="21.75" customHeight="1" x14ac:dyDescent="0.2">
      <c r="A35" s="62" t="str">
        <f>" - "&amp;Dados!B33</f>
        <v xml:space="preserve"> - Declaramos que até a presente data inexistem fatos impeditivos a participação desta empresa ao presente certame licitatório, ciente da obrigatoriedade de declarar ocorrências posteriores;</v>
      </c>
      <c r="B35" s="62"/>
      <c r="C35" s="62"/>
      <c r="D35" s="62"/>
      <c r="E35" s="62"/>
      <c r="F35" s="62"/>
      <c r="G35" s="62"/>
      <c r="H35" s="44"/>
    </row>
    <row r="36" spans="1:8" ht="30" customHeight="1" x14ac:dyDescent="0.2">
      <c r="A36"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62"/>
      <c r="C36" s="62"/>
      <c r="D36" s="62"/>
      <c r="E36" s="62"/>
      <c r="F36" s="62"/>
      <c r="G36" s="62"/>
    </row>
    <row r="37" spans="1:8" ht="25.5" customHeight="1" x14ac:dyDescent="0.2">
      <c r="A37"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62"/>
      <c r="C37" s="62"/>
      <c r="D37" s="62"/>
      <c r="E37" s="62"/>
      <c r="F37" s="62"/>
      <c r="G37" s="62"/>
    </row>
  </sheetData>
  <sheetProtection algorithmName="SHA-512" hashValue="sLFHcxUqx+rlTt1q0atua0UrEDThIkgEEyz5kEliL/7FAqbqYGmLcufc00CMFaYENVHXSe+lmW2E0prYuw3wYw==" saltValue="aNuFEew6mwsmVQFsaFXQkQ==" spinCount="100000" sheet="1" objects="1" scenarios="1"/>
  <autoFilter ref="A11:G37" xr:uid="{00000000-0009-0000-0000-000000000000}"/>
  <mergeCells count="23">
    <mergeCell ref="A26:G26"/>
    <mergeCell ref="A27:G27"/>
    <mergeCell ref="A28:G28"/>
    <mergeCell ref="B8:G8"/>
    <mergeCell ref="A29:G29"/>
    <mergeCell ref="B9:G9"/>
    <mergeCell ref="F24:G24"/>
    <mergeCell ref="F25:G25"/>
    <mergeCell ref="D10:G10"/>
    <mergeCell ref="C6:D6"/>
    <mergeCell ref="E6:F6"/>
    <mergeCell ref="A2:G2"/>
    <mergeCell ref="A3:G3"/>
    <mergeCell ref="A4:G4"/>
    <mergeCell ref="A5:G5"/>
    <mergeCell ref="A36:G36"/>
    <mergeCell ref="A37:G37"/>
    <mergeCell ref="A30:G30"/>
    <mergeCell ref="A31:G31"/>
    <mergeCell ref="A32:G32"/>
    <mergeCell ref="A33:G33"/>
    <mergeCell ref="A34:G34"/>
    <mergeCell ref="A35:G35"/>
  </mergeCells>
  <phoneticPr fontId="0" type="noConversion"/>
  <conditionalFormatting sqref="F24">
    <cfRule type="expression" dxfId="11" priority="1" stopIfTrue="1">
      <formula>IF($J24="Empate",IF(H24=1,TRUE(),FALSE()),FALSE())</formula>
    </cfRule>
    <cfRule type="expression" dxfId="10" priority="2" stopIfTrue="1">
      <formula>IF(H24="&gt;",FALSE(),IF(H24&gt;0,TRUE(),FALSE()))</formula>
    </cfRule>
    <cfRule type="expression" dxfId="9" priority="3" stopIfTrue="1">
      <formula>IF(H24="&gt;",TRUE(),FALSE())</formula>
    </cfRule>
  </conditionalFormatting>
  <conditionalFormatting sqref="F25">
    <cfRule type="expression" dxfId="8" priority="4" stopIfTrue="1">
      <formula>IF($J24="OK",IF(H24=1,TRUE(),FALSE()),FALSE())</formula>
    </cfRule>
    <cfRule type="expression" dxfId="7" priority="5" stopIfTrue="1">
      <formula>IF($J24="Empate",IF(H24=1,TRUE(),FALSE()),FALSE())</formula>
    </cfRule>
    <cfRule type="expression" dxfId="6" priority="6" stopIfTrue="1">
      <formula>IF($J24="Empate",IF(H24=2,TRUE(),FALSE()),FALSE())</formula>
    </cfRule>
  </conditionalFormatting>
  <conditionalFormatting sqref="F13:F23">
    <cfRule type="cellIs" dxfId="5" priority="11" stopIfTrue="1" operator="equal">
      <formula>""</formula>
    </cfRule>
  </conditionalFormatting>
  <conditionalFormatting sqref="D13:D2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63</v>
      </c>
      <c r="E1" s="4"/>
      <c r="F1" s="4"/>
      <c r="G1" s="4"/>
    </row>
    <row r="2" spans="1:7" x14ac:dyDescent="0.2">
      <c r="A2" s="16" t="s">
        <v>10</v>
      </c>
      <c r="B2" s="60" t="s">
        <v>64</v>
      </c>
      <c r="E2" s="4"/>
      <c r="F2" s="4"/>
      <c r="G2" s="4"/>
    </row>
    <row r="3" spans="1:7" x14ac:dyDescent="0.2">
      <c r="A3" s="16" t="s">
        <v>11</v>
      </c>
      <c r="B3" s="60" t="s">
        <v>65</v>
      </c>
      <c r="C3" s="5"/>
      <c r="E3" s="53"/>
      <c r="F3" s="4"/>
      <c r="G3" s="4"/>
    </row>
    <row r="4" spans="1:7" x14ac:dyDescent="0.2">
      <c r="A4" s="16" t="s">
        <v>12</v>
      </c>
      <c r="B4" s="60" t="s">
        <v>69</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70478.100000000006</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51" x14ac:dyDescent="0.2">
      <c r="A23" s="20" t="s">
        <v>15</v>
      </c>
      <c r="B23" s="21" t="s">
        <v>66</v>
      </c>
      <c r="E23" s="4"/>
      <c r="F23" s="4"/>
      <c r="G23" s="52"/>
    </row>
    <row r="24" spans="1:256" ht="63.75" x14ac:dyDescent="0.2">
      <c r="A24" s="20" t="s">
        <v>16</v>
      </c>
      <c r="B24" s="21" t="s">
        <v>67</v>
      </c>
      <c r="E24" s="4"/>
      <c r="F24" s="4"/>
      <c r="G24" s="52"/>
    </row>
    <row r="25" spans="1:256" ht="38.25" x14ac:dyDescent="0.2">
      <c r="A25" s="20" t="s">
        <v>17</v>
      </c>
      <c r="B25" s="61" t="s">
        <v>68</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2023-01-16T15:15:04Z</cp:lastPrinted>
  <dcterms:created xsi:type="dcterms:W3CDTF">2006-04-18T17:38:46Z</dcterms:created>
  <dcterms:modified xsi:type="dcterms:W3CDTF">2023-02-28T22:40:26Z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