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codeName="EstaPasta_de_trabalho"/>
  <mc:AlternateContent xmlns:mc="http://schemas.openxmlformats.org/markup-compatibility/2006">
    <mc:Choice Requires="x15">
      <x15ac:absPath xmlns:x15ac="http://schemas.microsoft.com/office/spreadsheetml/2010/11/ac" url="D:\licitacoes\2023\Pregão Eletronico\Pregão Eletrônico 019-23 - Contratação de Empresa Implantação de Sistema de Gestão Pública - SMEC\"/>
    </mc:Choice>
  </mc:AlternateContent>
  <xr:revisionPtr revIDLastSave="0" documentId="13_ncr:1_{324DE115-1C64-4642-B1EA-E2174CD91359}" xr6:coauthVersionLast="47"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Preços'!$A$11:$G$30</definedName>
    <definedName name="_GoBack" localSheetId="1">Dados!$B$3</definedName>
    <definedName name="_Hlk94602424" localSheetId="1">Dados!$B$23</definedName>
    <definedName name="_Hlk94602431" localSheetId="1">Dados!$B$24</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3" i="1" l="1"/>
  <c r="G14" i="1" l="1"/>
  <c r="G15" i="1"/>
  <c r="G16" i="1"/>
  <c r="A24" i="1" l="1"/>
  <c r="A25" i="1"/>
  <c r="A26" i="1"/>
  <c r="A27" i="1"/>
  <c r="A28" i="1"/>
  <c r="A29" i="1"/>
  <c r="A30" i="1"/>
  <c r="A23" i="1"/>
  <c r="E6" i="1"/>
  <c r="G13" i="1"/>
  <c r="A4" i="1"/>
  <c r="A21" i="1"/>
  <c r="A22" i="1"/>
  <c r="A20" i="1"/>
  <c r="A19" i="1"/>
  <c r="A6" i="1"/>
  <c r="A5" i="1"/>
  <c r="A3" i="1"/>
  <c r="F18" i="1" l="1"/>
</calcChain>
</file>

<file path=xl/sharedStrings.xml><?xml version="1.0" encoding="utf-8"?>
<sst xmlns="http://schemas.openxmlformats.org/spreadsheetml/2006/main" count="89" uniqueCount="82">
  <si>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</si>
  <si>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</si>
  <si>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</si>
  <si>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</si>
  <si>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</si>
  <si>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</si>
  <si>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</si>
  <si>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</si>
  <si>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</si>
  <si>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</si>
  <si>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</si>
  <si>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</si>
  <si>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</si>
  <si>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</si>
  <si>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</si>
  <si>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</si>
  <si>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</si>
  <si>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</si>
  <si>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</si>
  <si>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</si>
  <si>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</si>
  <si>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</si>
  <si>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</si>
  <si>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</si>
  <si>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</si>
  <si>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</si>
  <si>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</si>
  <si>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</si>
  <si>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</si>
  <si>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</si>
  <si>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Publicação:</t>
  </si>
  <si>
    <t>Prazo:</t>
  </si>
  <si>
    <t>Representante:</t>
  </si>
  <si>
    <t>CPF:</t>
  </si>
  <si>
    <t>Enquadramento:</t>
  </si>
  <si>
    <t>A Licitante poderá apresentar prospecto, ficha técnica ou outros documentos com informações que permitam a melhor identificação e qualificação do(s) item(ns) licitado(s);</t>
  </si>
  <si>
    <t>A proposta de preços ajustada ao lance final deverá conter o valor numérico dos preços unitários e totais, não podendo exceder o valor do lance final;</t>
  </si>
  <si>
    <t>Quando da atualização da proposta de preço, o licitante deverá atualizar observando os valores unitários e globais os quais deverão ser menores ou iguais aos valores máximos/referência expressos no Anexo II - termo de referência;</t>
  </si>
  <si>
    <t>O preço proposto deve compreender todas as despesas concernentes ao fornecimento do (s) material (is), bem como Impostos, Tributos, Frete, Contratação de Pessoal, entre outros, que deverão correr totalmente por conta da Empresa vencedora;</t>
  </si>
  <si>
    <t>Declaramos para todos os efeitos legais que, ao apresentar esta proposta, com os preços e prazos acima indicados, estamos de pleno acordo com as condições gerais e especiais estabelecidas para esta licitação, as quais nos submetemos incondicional e integralmente;</t>
  </si>
  <si>
    <t>Declaramos que até a presente data inexistem fatos impeditivos a participação desta empresa ao presente certame licitatório, ciente da obrigatoriedade de declarar ocorrências posteriores;</t>
  </si>
  <si>
    <t>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t>
  </si>
  <si>
    <t>Declaramos, ainda, sob as penas da lei, que não estamos cumprindo pena de inidoneidade para licitar e contratar com a Administração Pública, em qualquer de suas esferas Federal, Estadual e Municipal, inclusive no Distrito Federal, conforme art. 97 da Lei nº. 8.666/93.</t>
  </si>
  <si>
    <t>Homologação: __/__/2023</t>
  </si>
  <si>
    <t>Previsão Publicação: __/__/2023</t>
  </si>
  <si>
    <t>LICENÇA E MANUTENÇÃO DE USO DE SISTEMA DE GESTÃO EDUCACIONAL</t>
  </si>
  <si>
    <t>IMPLANTAÇÃO E TREINAMENTO SISTEMA DE GESTÃO EDUCACIONAL</t>
  </si>
  <si>
    <t>SUPORTE TÉCNICO SISTEMA DE GESTÃO EDUCACIONAL</t>
  </si>
  <si>
    <t>DATACENTER SISTEMA DE GESTÃO EDUCACIONAL</t>
  </si>
  <si>
    <t>PREGÃO ELETRÔNICO Nº 019/2023</t>
  </si>
  <si>
    <t>PROCESSO ADMINISTRATIVO N° 0472/2022 de 15/02/2022</t>
  </si>
  <si>
    <t>CONTRATAÇÃO DE EMPRESA ESPECIALIZADA PARA FORNECIMENTO DE PROGRAMA DE COMPUTADOR</t>
  </si>
  <si>
    <t>Sec. Educação</t>
  </si>
  <si>
    <t>N.º 1701.1236100232.051-3390.39.00-155000000</t>
  </si>
  <si>
    <t>A execução do objeto da presente licitação será realizado junto a Secretaria obedecendo, na íntegra, ao detalhamento do termo de referência.</t>
  </si>
  <si>
    <t>A execução dos serviços/objeto da presente Licitação será para um período de 12 (doze) meses, a partir da assinatura do presente contrato, podendo ser prorrogado, a critério da Administração em conformidade com o disposto no inciso IV do art. 57 da Lei Federal nº 8.666/93.</t>
  </si>
  <si>
    <t>O pagamento do objeto de que trata o PREGÃO ELETRÔNICO 019/2023, será efetuado pela Tesouraria da Prefeitura Municipal de Sumidouro.</t>
  </si>
  <si>
    <t>Prazo o Contrato: 12 meses a contar de sua assinatura.</t>
  </si>
  <si>
    <t>MENOR PREÇO GLOBAL</t>
  </si>
  <si>
    <t>Planilha para Composição de Preços, para informar o custo unitário, nos termos do art. 40, §2º, inciso II, c/c art. 7º, §2º inciso II da Lei 8.666/93</t>
  </si>
  <si>
    <t>A</t>
  </si>
  <si>
    <t>A1</t>
  </si>
  <si>
    <t>A2</t>
  </si>
  <si>
    <t xml:space="preserve">DESPESAS COM FUNCIONÁRIOS (COM ENCARGOS)                                                               </t>
  </si>
  <si>
    <t>A3</t>
  </si>
  <si>
    <t>DESPESAS COM MATERIAIS E EQUIPAMENTOS NECESSÁRIOS</t>
  </si>
  <si>
    <t>A4</t>
  </si>
  <si>
    <t>DESPESAS OPERACIONAIS (CUSTOS ADMINISTRATIVOS)</t>
  </si>
  <si>
    <t>A5</t>
  </si>
  <si>
    <t>A6</t>
  </si>
  <si>
    <t>B</t>
  </si>
  <si>
    <t>VALOR DOS IMPOSTOS E CONTRIBUIÇÕES</t>
  </si>
  <si>
    <t>C</t>
  </si>
  <si>
    <t xml:space="preserve">LUCRO </t>
  </si>
  <si>
    <t>D</t>
  </si>
  <si>
    <t xml:space="preserve"> VALOR</t>
  </si>
  <si>
    <t>DESPESAS ENERGIA ELÉTRICA, TELEFONE, INTERNET</t>
  </si>
  <si>
    <t>DESPESAS DE LOCOMOÇÃO</t>
  </si>
  <si>
    <t>OUTRAS - ESPECIFICAR:</t>
  </si>
  <si>
    <t>VALORES ( D = A + B + C)</t>
  </si>
  <si>
    <t>SERV</t>
  </si>
  <si>
    <t>Abertura das Propostas: 17/03/2023, às 10:00hs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</si>
</sst>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9" x14ac:knownFonts="1">
    <font>
      <sz val="10"/>
      <name val="Arial"/>
    </font>
    <font>
      <sz val="10"/>
      <name val="Arial"/>
      <family val="2"/>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
      <b/>
      <sz val="9"/>
      <name val="Arial"/>
      <family val="2"/>
    </font>
    <font>
      <b/>
      <sz val="7.5"/>
      <name val="Arial"/>
      <family val="2"/>
    </font>
    <font>
      <sz val="7.5"/>
      <name val="Arial"/>
      <family val="2"/>
    </font>
  </fonts>
  <fills count="10">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
      <patternFill patternType="solid">
        <fgColor indexed="4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thin">
        <color indexed="8"/>
      </left>
      <right style="thin">
        <color indexed="8"/>
      </right>
      <top style="thin">
        <color indexed="8"/>
      </top>
      <bottom style="thin">
        <color indexed="8"/>
      </bottom>
      <diagonal/>
    </border>
    <border>
      <left/>
      <right/>
      <top style="hair">
        <color indexed="23"/>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right/>
      <top style="hair">
        <color indexed="23"/>
      </top>
      <bottom style="hair">
        <color indexed="55"/>
      </bottom>
      <diagonal/>
    </border>
    <border>
      <left/>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84">
    <xf numFmtId="0" fontId="0" fillId="0" borderId="0" xfId="0"/>
    <xf numFmtId="0" fontId="2" fillId="0" borderId="0" xfId="0" applyFont="1" applyAlignment="1" applyProtection="1">
      <alignment horizontal="center" vertical="center" wrapText="1"/>
      <protection hidden="1"/>
    </xf>
    <xf numFmtId="0" fontId="2" fillId="0" borderId="0" xfId="0" applyFont="1" applyAlignment="1" applyProtection="1">
      <alignment vertical="center" wrapText="1"/>
      <protection hidden="1"/>
    </xf>
    <xf numFmtId="0" fontId="3" fillId="0" borderId="0" xfId="0" applyFont="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Alignment="1" applyProtection="1">
      <alignment vertical="center"/>
      <protection hidden="1"/>
    </xf>
    <xf numFmtId="4" fontId="7" fillId="0" borderId="0" xfId="0" applyNumberFormat="1" applyFont="1" applyAlignment="1" applyProtection="1">
      <alignment vertical="center" wrapText="1"/>
      <protection hidden="1"/>
    </xf>
    <xf numFmtId="0" fontId="7" fillId="0" borderId="0" xfId="0" applyFont="1" applyAlignment="1" applyProtection="1">
      <alignment vertical="center" wrapText="1"/>
      <protection hidden="1"/>
    </xf>
    <xf numFmtId="49" fontId="0" fillId="0" borderId="0" xfId="0" applyNumberFormat="1"/>
    <xf numFmtId="170" fontId="5" fillId="0" borderId="0" xfId="0" applyNumberFormat="1" applyFont="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Alignment="1">
      <alignment wrapText="1"/>
    </xf>
    <xf numFmtId="169" fontId="2" fillId="0" borderId="0" xfId="0" applyNumberFormat="1" applyFont="1" applyAlignment="1" applyProtection="1">
      <alignment horizontal="center" vertical="center" wrapText="1"/>
      <protection hidden="1"/>
    </xf>
    <xf numFmtId="169" fontId="5" fillId="0" borderId="0" xfId="0" applyNumberFormat="1" applyFont="1" applyAlignment="1" applyProtection="1">
      <alignment vertical="center"/>
      <protection hidden="1"/>
    </xf>
    <xf numFmtId="0" fontId="6" fillId="0" borderId="0" xfId="0" applyFont="1" applyAlignment="1" applyProtection="1">
      <alignment horizontal="right"/>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8" fillId="0" borderId="0" xfId="0" applyFont="1" applyAlignment="1" applyProtection="1">
      <alignment horizontal="right"/>
      <protection hidden="1"/>
    </xf>
    <xf numFmtId="0" fontId="10" fillId="0" borderId="0" xfId="0" applyFont="1" applyAlignment="1" applyProtection="1">
      <alignment vertical="center" wrapText="1"/>
      <protection hidden="1"/>
    </xf>
    <xf numFmtId="0" fontId="4" fillId="0" borderId="0" xfId="0" applyFont="1" applyAlignment="1" applyProtection="1">
      <alignment horizontal="center" vertical="center"/>
      <protection hidden="1"/>
    </xf>
    <xf numFmtId="169" fontId="4" fillId="0" borderId="0" xfId="0" applyNumberFormat="1" applyFont="1" applyAlignment="1" applyProtection="1">
      <alignment horizontal="center" vertical="center"/>
      <protection hidden="1"/>
    </xf>
    <xf numFmtId="170" fontId="4" fillId="0" borderId="0" xfId="0" applyNumberFormat="1" applyFont="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168" fontId="10" fillId="0" borderId="0" xfId="0" applyNumberFormat="1" applyFont="1" applyAlignment="1" applyProtection="1">
      <alignment vertical="center" wrapText="1"/>
      <protection hidden="1"/>
    </xf>
    <xf numFmtId="0" fontId="10" fillId="0" borderId="0" xfId="0" applyFont="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Alignment="1" applyProtection="1">
      <alignment vertical="center" wrapText="1"/>
      <protection hidden="1"/>
    </xf>
    <xf numFmtId="49" fontId="7" fillId="0" borderId="0" xfId="0" applyNumberFormat="1" applyFont="1" applyAlignment="1" applyProtection="1">
      <alignment vertical="center" wrapText="1"/>
      <protection hidden="1"/>
    </xf>
    <xf numFmtId="49" fontId="12" fillId="0" borderId="0" xfId="0" applyNumberFormat="1" applyFont="1" applyAlignment="1" applyProtection="1">
      <alignment vertical="center" wrapText="1"/>
      <protection hidden="1"/>
    </xf>
    <xf numFmtId="49" fontId="13" fillId="0" borderId="0" xfId="0" applyNumberFormat="1" applyFont="1" applyAlignment="1" applyProtection="1">
      <alignment vertical="center" wrapText="1"/>
      <protection hidden="1"/>
    </xf>
    <xf numFmtId="49" fontId="12" fillId="0" borderId="0" xfId="0" applyNumberFormat="1" applyFont="1" applyAlignment="1" applyProtection="1">
      <alignment horizontal="left" vertical="center" wrapText="1"/>
      <protection hidden="1"/>
    </xf>
    <xf numFmtId="49" fontId="14" fillId="0" borderId="0" xfId="0" applyNumberFormat="1" applyFont="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Alignment="1" applyProtection="1">
      <alignment vertical="center" wrapText="1"/>
      <protection hidden="1"/>
    </xf>
    <xf numFmtId="166" fontId="0" fillId="0" borderId="0" xfId="1" applyFont="1" applyFill="1" applyBorder="1" applyAlignment="1" applyProtection="1">
      <alignment horizontal="left"/>
    </xf>
    <xf numFmtId="167" fontId="7" fillId="0" borderId="2" xfId="0" applyNumberFormat="1" applyFont="1" applyBorder="1" applyAlignment="1" applyProtection="1">
      <alignment horizontal="center" vertical="center" wrapText="1"/>
      <protection hidden="1"/>
    </xf>
    <xf numFmtId="169" fontId="4" fillId="0" borderId="3" xfId="0" applyNumberFormat="1" applyFont="1" applyBorder="1" applyAlignment="1" applyProtection="1">
      <alignment horizontal="center" vertical="center"/>
      <protection hidden="1"/>
    </xf>
    <xf numFmtId="169" fontId="7" fillId="0" borderId="2" xfId="0" applyNumberFormat="1" applyFont="1" applyBorder="1" applyAlignment="1" applyProtection="1">
      <alignment horizontal="center" vertical="center" wrapText="1"/>
      <protection hidden="1"/>
    </xf>
    <xf numFmtId="0" fontId="8" fillId="0" borderId="0" xfId="0" applyFont="1" applyAlignment="1" applyProtection="1">
      <alignment vertical="center"/>
      <protection hidden="1"/>
    </xf>
    <xf numFmtId="0" fontId="15" fillId="0" borderId="0" xfId="0" applyFont="1" applyAlignment="1">
      <alignment horizontal="justify"/>
    </xf>
    <xf numFmtId="0" fontId="16" fillId="0" borderId="0" xfId="0" applyFont="1" applyAlignment="1">
      <alignment horizontal="justify"/>
    </xf>
    <xf numFmtId="0" fontId="0" fillId="0" borderId="0" xfId="0" applyAlignment="1">
      <alignment horizontal="left" vertical="center" wrapText="1"/>
    </xf>
    <xf numFmtId="0" fontId="0" fillId="8" borderId="4" xfId="0" applyFill="1" applyBorder="1"/>
    <xf numFmtId="169" fontId="8" fillId="0" borderId="2" xfId="0" applyNumberFormat="1" applyFont="1" applyBorder="1" applyAlignment="1" applyProtection="1">
      <alignment horizontal="center" vertical="center"/>
      <protection locked="0"/>
    </xf>
    <xf numFmtId="0" fontId="8" fillId="0" borderId="3" xfId="0" applyFont="1" applyBorder="1" applyAlignment="1" applyProtection="1">
      <alignment horizontal="left"/>
      <protection locked="0"/>
    </xf>
    <xf numFmtId="0" fontId="1" fillId="0" borderId="0" xfId="0" applyFont="1"/>
    <xf numFmtId="0" fontId="1" fillId="0" borderId="0" xfId="0" applyFont="1" applyAlignment="1">
      <alignment wrapText="1"/>
    </xf>
    <xf numFmtId="0" fontId="1" fillId="0" borderId="0" xfId="0" applyFont="1" applyAlignment="1">
      <alignment vertical="center" wrapText="1"/>
    </xf>
    <xf numFmtId="0" fontId="17" fillId="0" borderId="12" xfId="0" applyFont="1" applyBorder="1" applyAlignment="1">
      <alignment horizontal="center" vertical="center" wrapText="1"/>
    </xf>
    <xf numFmtId="0" fontId="9" fillId="0" borderId="1" xfId="0" applyFont="1" applyBorder="1" applyAlignment="1">
      <alignment horizontal="center" vertical="center" wrapText="1"/>
    </xf>
    <xf numFmtId="0" fontId="18" fillId="0" borderId="1" xfId="0" applyFont="1" applyBorder="1" applyAlignment="1">
      <alignment horizontal="center" wrapText="1"/>
    </xf>
    <xf numFmtId="0" fontId="18" fillId="0" borderId="1" xfId="0" applyFont="1" applyBorder="1" applyAlignment="1">
      <alignment wrapText="1"/>
    </xf>
    <xf numFmtId="166" fontId="17" fillId="9" borderId="1" xfId="1" applyFont="1" applyFill="1" applyBorder="1" applyAlignment="1" applyProtection="1">
      <alignment horizontal="center" vertical="center" wrapText="1"/>
      <protection locked="0"/>
    </xf>
    <xf numFmtId="0" fontId="17" fillId="0" borderId="1" xfId="0" applyFont="1" applyBorder="1" applyAlignment="1">
      <alignment horizontal="center" wrapText="1"/>
    </xf>
    <xf numFmtId="0" fontId="17" fillId="0" borderId="1" xfId="0" applyFont="1" applyBorder="1" applyAlignment="1">
      <alignment wrapText="1"/>
    </xf>
    <xf numFmtId="0" fontId="17" fillId="0" borderId="1" xfId="0" applyFont="1" applyBorder="1" applyAlignment="1">
      <alignment horizontal="right" wrapText="1"/>
    </xf>
    <xf numFmtId="166" fontId="17" fillId="3" borderId="1" xfId="1" applyFont="1" applyFill="1" applyBorder="1" applyAlignment="1">
      <alignment horizontal="center" vertical="center" wrapText="1"/>
    </xf>
    <xf numFmtId="0" fontId="3" fillId="0" borderId="0" xfId="0" applyFont="1" applyAlignment="1" applyProtection="1">
      <alignment vertical="center" wrapText="1"/>
      <protection hidden="1"/>
    </xf>
    <xf numFmtId="0" fontId="3" fillId="0" borderId="11" xfId="0" applyFont="1" applyBorder="1" applyAlignment="1" applyProtection="1">
      <alignment horizontal="center" vertical="center" wrapText="1"/>
      <protection hidden="1"/>
    </xf>
    <xf numFmtId="0" fontId="9" fillId="0" borderId="0" xfId="0" applyFont="1" applyAlignment="1" applyProtection="1">
      <alignment horizontal="left" vertical="center" wrapText="1"/>
      <protection hidden="1"/>
    </xf>
    <xf numFmtId="0" fontId="8" fillId="0" borderId="3" xfId="0" applyFont="1" applyBorder="1" applyAlignment="1" applyProtection="1">
      <alignment horizontal="left"/>
      <protection locked="0"/>
    </xf>
    <xf numFmtId="0" fontId="8" fillId="0" borderId="5" xfId="0" applyFont="1" applyBorder="1" applyAlignment="1" applyProtection="1">
      <alignment horizontal="left"/>
      <protection locked="0"/>
    </xf>
    <xf numFmtId="169" fontId="9" fillId="3" borderId="6" xfId="0" applyNumberFormat="1" applyFont="1" applyFill="1" applyBorder="1" applyAlignment="1" applyProtection="1">
      <alignment horizontal="left" vertical="center" wrapText="1"/>
      <protection hidden="1"/>
    </xf>
    <xf numFmtId="169" fontId="9" fillId="3" borderId="7" xfId="0" applyNumberFormat="1" applyFont="1" applyFill="1" applyBorder="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0" fontId="8" fillId="0" borderId="10" xfId="0" applyFont="1" applyBorder="1" applyAlignment="1" applyProtection="1">
      <alignment horizontal="left"/>
      <protection locked="0"/>
    </xf>
    <xf numFmtId="0" fontId="8" fillId="0" borderId="0" xfId="0" applyFont="1" applyAlignment="1" applyProtection="1">
      <alignment horizontal="left" vertical="center"/>
      <protection hidden="1"/>
    </xf>
    <xf numFmtId="166" fontId="8" fillId="0" borderId="0" xfId="1" applyFont="1" applyBorder="1" applyAlignment="1" applyProtection="1">
      <alignment horizontal="center" vertical="center"/>
      <protection hidden="1"/>
    </xf>
    <xf numFmtId="0" fontId="8" fillId="0" borderId="0" xfId="0" applyFont="1" applyAlignment="1" applyProtection="1">
      <alignment vertical="center"/>
      <protection hidden="1"/>
    </xf>
    <xf numFmtId="0" fontId="8" fillId="0" borderId="0" xfId="0" applyFont="1" applyAlignment="1" applyProtection="1">
      <alignment vertical="center" wrapText="1"/>
      <protection hidden="1"/>
    </xf>
  </cellXfs>
  <cellStyles count="3">
    <cellStyle name="Moeda" xfId="1" builtinId="4"/>
    <cellStyle name="Normal" xfId="0" builtinId="0"/>
    <cellStyle name="Vírgula" xfId="2" builtinId="3"/>
  </cellStyles>
  <dxfs count="12">
    <dxf>
      <font>
        <b/>
        <i val="0"/>
        <condense val="0"/>
        <extend val="0"/>
        <color indexed="9"/>
      </font>
      <fill>
        <patternFill>
          <bgColor indexed="10"/>
        </patternFill>
      </fill>
    </dxf>
    <dxf>
      <fill>
        <patternFill>
          <bgColor indexed="43"/>
        </patternFill>
      </fill>
    </dxf>
    <dxf>
      <fill>
        <patternFill>
          <bgColor indexed="52"/>
        </patternFill>
      </fill>
    </dxf>
    <dxf>
      <font>
        <b val="0"/>
        <i val="0"/>
        <strike val="0"/>
        <condense val="0"/>
        <extend val="0"/>
        <u val="none"/>
      </font>
      <fill>
        <patternFill>
          <bgColor indexed="43"/>
        </patternFill>
      </fill>
    </dxf>
    <dxf>
      <font>
        <b val="0"/>
        <i val="0"/>
        <strike val="0"/>
        <condense val="0"/>
        <extend val="0"/>
        <u val="none"/>
      </font>
      <fill>
        <patternFill>
          <bgColor indexed="43"/>
        </patternFill>
      </fill>
    </dxf>
    <dxf>
      <font>
        <condense val="0"/>
        <extend val="0"/>
        <color auto="1"/>
      </font>
      <fill>
        <patternFill>
          <bgColor indexed="26"/>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466725</xdr:colOff>
      <xdr:row>0</xdr:row>
      <xdr:rowOff>0</xdr:rowOff>
    </xdr:from>
    <xdr:to>
      <xdr:col>3</xdr:col>
      <xdr:colOff>366951</xdr:colOff>
      <xdr:row>0</xdr:row>
      <xdr:rowOff>695325</xdr:rowOff>
    </xdr:to>
    <xdr:sp macro="" textlink="">
      <xdr:nvSpPr>
        <xdr:cNvPr id="1025" name="Text Box 1">
          <a:extLst>
            <a:ext uri="{FF2B5EF4-FFF2-40B4-BE49-F238E27FC236}">
              <a16:creationId xmlns:a16="http://schemas.microsoft.com/office/drawing/2014/main" id="{65AC95C1-F05C-42DE-B2AD-A3384A500426}"/>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0</xdr:colOff>
      <xdr:row>0</xdr:row>
      <xdr:rowOff>0</xdr:rowOff>
    </xdr:from>
    <xdr:to>
      <xdr:col>1</xdr:col>
      <xdr:colOff>390525</xdr:colOff>
      <xdr:row>0</xdr:row>
      <xdr:rowOff>676275</xdr:rowOff>
    </xdr:to>
    <xdr:pic>
      <xdr:nvPicPr>
        <xdr:cNvPr id="1153" name="Picture 2" descr="brasãoGIF_300dpi">
          <a:extLst>
            <a:ext uri="{FF2B5EF4-FFF2-40B4-BE49-F238E27FC236}">
              <a16:creationId xmlns:a16="http://schemas.microsoft.com/office/drawing/2014/main" id="{8B4C36C4-A958-4E7A-9652-4B1AE51F67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152400</xdr:colOff>
      <xdr:row>0</xdr:row>
      <xdr:rowOff>285750</xdr:rowOff>
    </xdr:from>
    <xdr:to>
      <xdr:col>6</xdr:col>
      <xdr:colOff>590550</xdr:colOff>
      <xdr:row>3</xdr:row>
      <xdr:rowOff>76200</xdr:rowOff>
    </xdr:to>
    <xdr:grpSp>
      <xdr:nvGrpSpPr>
        <xdr:cNvPr id="1154" name="Group 60">
          <a:extLst>
            <a:ext uri="{FF2B5EF4-FFF2-40B4-BE49-F238E27FC236}">
              <a16:creationId xmlns:a16="http://schemas.microsoft.com/office/drawing/2014/main" id="{696C3FF4-C6BF-403C-9E6F-823E7139450D}"/>
            </a:ext>
          </a:extLst>
        </xdr:cNvPr>
        <xdr:cNvGrpSpPr>
          <a:grpSpLocks/>
        </xdr:cNvGrpSpPr>
      </xdr:nvGrpSpPr>
      <xdr:grpSpPr bwMode="auto">
        <a:xfrm>
          <a:off x="5685183" y="285750"/>
          <a:ext cx="1796497" cy="867189"/>
          <a:chOff x="520" y="6"/>
          <a:chExt cx="188" cy="90"/>
        </a:xfrm>
      </xdr:grpSpPr>
      <xdr:sp macro="" textlink="">
        <xdr:nvSpPr>
          <xdr:cNvPr id="1085" name="Caixa de texto 2">
            <a:extLst>
              <a:ext uri="{FF2B5EF4-FFF2-40B4-BE49-F238E27FC236}">
                <a16:creationId xmlns:a16="http://schemas.microsoft.com/office/drawing/2014/main" id="{6FE07E8C-3657-4586-8574-62EFD24ED492}"/>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DF0C7912-71EB-4565-B356-137806563FE6}"/>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0472/22</a:t>
            </a:r>
          </a:p>
          <a:p>
            <a:pPr algn="l" rtl="0">
              <a:lnSpc>
                <a:spcPts val="11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pageSetUpPr fitToPage="1"/>
  </sheetPr>
  <dimension ref="A1:K43"/>
  <sheetViews>
    <sheetView tabSelected="1" zoomScale="115" zoomScaleNormal="115" zoomScaleSheetLayoutView="100" workbookViewId="0">
      <selection activeCell="F13" sqref="F13"/>
    </sheetView>
  </sheetViews>
  <sheetFormatPr defaultRowHeight="12.75" x14ac:dyDescent="0.2"/>
  <cols>
    <col min="1" max="1" width="4.5703125" style="1" customWidth="1"/>
    <col min="2" max="2" width="53.28515625" style="2" customWidth="1"/>
    <col min="3" max="3" width="13.28515625" style="1" customWidth="1"/>
    <col min="4" max="4" width="11.85546875" style="1" customWidth="1"/>
    <col min="5" max="6" width="10.140625" style="13" customWidth="1"/>
    <col min="7" max="7" width="10.140625" style="11" customWidth="1"/>
    <col min="8" max="8" width="11.85546875" style="39" customWidth="1"/>
    <col min="9" max="9" width="11.5703125" style="2" customWidth="1"/>
    <col min="10" max="15" width="9.140625" style="2"/>
    <col min="16" max="16" width="10" style="2" bestFit="1" customWidth="1"/>
    <col min="17" max="16384" width="9.140625" style="2"/>
  </cols>
  <sheetData>
    <row r="1" spans="1:11" ht="58.5" customHeight="1" x14ac:dyDescent="0.2">
      <c r="H1" s="38"/>
    </row>
    <row r="2" spans="1:11" x14ac:dyDescent="0.2">
      <c r="A2" s="82" t="s">
        <v>19</v>
      </c>
      <c r="B2" s="82"/>
      <c r="C2" s="82"/>
      <c r="D2" s="82"/>
      <c r="E2" s="82"/>
      <c r="F2" s="82"/>
      <c r="G2" s="82"/>
    </row>
    <row r="3" spans="1:11" x14ac:dyDescent="0.2">
      <c r="A3" s="82" t="str">
        <f>UPPER(Dados!B1&amp;"  -  "&amp;Dados!B4)</f>
        <v>PREGÃO ELETRÔNICO Nº 019/2023  -  ABERTURA DAS PROPOSTAS: 17/03/2023, ÀS 10:00HS</v>
      </c>
      <c r="B3" s="82"/>
      <c r="C3" s="82"/>
      <c r="D3" s="82"/>
      <c r="E3" s="82"/>
      <c r="F3" s="82"/>
      <c r="G3" s="82"/>
    </row>
    <row r="4" spans="1:11" x14ac:dyDescent="0.2">
      <c r="A4" s="83" t="str">
        <f>Dados!B3</f>
        <v>CONTRATAÇÃO DE EMPRESA ESPECIALIZADA PARA FORNECIMENTO DE PROGRAMA DE COMPUTADOR</v>
      </c>
      <c r="B4" s="83"/>
      <c r="C4" s="83"/>
      <c r="D4" s="83"/>
      <c r="E4" s="83"/>
      <c r="F4" s="83"/>
      <c r="G4" s="83"/>
    </row>
    <row r="5" spans="1:11" x14ac:dyDescent="0.2">
      <c r="A5" s="82" t="str">
        <f>Dados!B2</f>
        <v>PROCESSO ADMINISTRATIVO N° 0472/2022 de 15/02/2022</v>
      </c>
      <c r="B5" s="82"/>
      <c r="C5" s="82"/>
      <c r="D5" s="82"/>
      <c r="E5" s="82"/>
      <c r="F5" s="82"/>
      <c r="G5" s="82"/>
    </row>
    <row r="6" spans="1:11" x14ac:dyDescent="0.2">
      <c r="A6" s="51" t="str">
        <f>Dados!B7</f>
        <v>MENOR PREÇO GLOBAL</v>
      </c>
      <c r="B6" s="51"/>
      <c r="C6" s="80" t="s">
        <v>29</v>
      </c>
      <c r="D6" s="80"/>
      <c r="E6" s="81">
        <f>Dados!B8</f>
        <v>249600.03</v>
      </c>
      <c r="F6" s="81"/>
      <c r="G6" s="51"/>
    </row>
    <row r="7" spans="1:11" ht="2.25" customHeight="1" x14ac:dyDescent="0.2">
      <c r="A7" s="6"/>
      <c r="B7" s="6"/>
      <c r="C7" s="6"/>
      <c r="D7" s="6"/>
      <c r="E7" s="14"/>
      <c r="F7" s="14"/>
      <c r="G7" s="10"/>
    </row>
    <row r="8" spans="1:11" s="8" customFormat="1" ht="12" customHeight="1" x14ac:dyDescent="0.2">
      <c r="A8" s="15" t="s">
        <v>0</v>
      </c>
      <c r="B8" s="73"/>
      <c r="C8" s="73"/>
      <c r="D8" s="73"/>
      <c r="E8" s="73"/>
      <c r="F8" s="73"/>
      <c r="G8" s="73"/>
      <c r="H8" s="40"/>
    </row>
    <row r="9" spans="1:11" s="8" customFormat="1" ht="12" customHeight="1" x14ac:dyDescent="0.2">
      <c r="A9" s="15" t="s">
        <v>1</v>
      </c>
      <c r="B9" s="74"/>
      <c r="C9" s="74"/>
      <c r="D9" s="74"/>
      <c r="E9" s="74"/>
      <c r="F9" s="74"/>
      <c r="G9" s="74"/>
      <c r="H9" s="40"/>
    </row>
    <row r="10" spans="1:11" s="8" customFormat="1" ht="12" customHeight="1" x14ac:dyDescent="0.2">
      <c r="A10" s="15" t="s">
        <v>2</v>
      </c>
      <c r="B10" s="57"/>
      <c r="C10" s="26" t="s">
        <v>8</v>
      </c>
      <c r="D10" s="79"/>
      <c r="E10" s="79"/>
      <c r="F10" s="79"/>
      <c r="G10" s="79"/>
      <c r="H10" s="40"/>
    </row>
    <row r="11" spans="1:11" ht="4.5" customHeight="1" x14ac:dyDescent="0.2">
      <c r="A11" s="3"/>
      <c r="B11" s="28"/>
      <c r="C11" s="28"/>
      <c r="D11" s="28"/>
      <c r="E11" s="49"/>
      <c r="F11" s="29"/>
      <c r="G11" s="30"/>
    </row>
    <row r="12" spans="1:11" s="8" customFormat="1" ht="22.5" x14ac:dyDescent="0.2">
      <c r="A12" s="32" t="s">
        <v>3</v>
      </c>
      <c r="B12" s="32" t="s">
        <v>4</v>
      </c>
      <c r="C12" s="32" t="s">
        <v>5</v>
      </c>
      <c r="D12" s="32" t="s">
        <v>6</v>
      </c>
      <c r="E12" s="45" t="s">
        <v>25</v>
      </c>
      <c r="F12" s="45" t="s">
        <v>26</v>
      </c>
      <c r="G12" s="32" t="s">
        <v>7</v>
      </c>
      <c r="H12" s="40"/>
    </row>
    <row r="13" spans="1:11" s="8" customFormat="1" ht="27" customHeight="1" x14ac:dyDescent="0.2">
      <c r="A13" s="33">
        <v>1</v>
      </c>
      <c r="B13" s="31" t="s">
        <v>45</v>
      </c>
      <c r="C13" s="34" t="s">
        <v>80</v>
      </c>
      <c r="D13" s="48">
        <v>12</v>
      </c>
      <c r="E13" s="50">
        <v>15566.67</v>
      </c>
      <c r="F13" s="56"/>
      <c r="G13" s="35" t="str">
        <f>IF(F13="","",IF(ISTEXT(F13),"NC",F13*D13))</f>
        <v/>
      </c>
      <c r="H13" s="40"/>
      <c r="K13" s="7"/>
    </row>
    <row r="14" spans="1:11" s="8" customFormat="1" ht="27" customHeight="1" x14ac:dyDescent="0.2">
      <c r="A14" s="33">
        <v>2</v>
      </c>
      <c r="B14" s="31" t="s">
        <v>46</v>
      </c>
      <c r="C14" s="34" t="s">
        <v>80</v>
      </c>
      <c r="D14" s="48">
        <v>3</v>
      </c>
      <c r="E14" s="50">
        <v>933.33</v>
      </c>
      <c r="F14" s="56"/>
      <c r="G14" s="35" t="str">
        <f t="shared" ref="G14:G16" si="0">IF(F14="","",IF(ISTEXT(F14),"NC",F14*D14))</f>
        <v/>
      </c>
      <c r="H14" s="40"/>
      <c r="K14" s="7"/>
    </row>
    <row r="15" spans="1:11" s="8" customFormat="1" ht="27" customHeight="1" x14ac:dyDescent="0.2">
      <c r="A15" s="33">
        <v>3</v>
      </c>
      <c r="B15" s="31" t="s">
        <v>47</v>
      </c>
      <c r="C15" s="34" t="s">
        <v>80</v>
      </c>
      <c r="D15" s="48">
        <v>12</v>
      </c>
      <c r="E15" s="50">
        <v>4053.33</v>
      </c>
      <c r="F15" s="56"/>
      <c r="G15" s="35" t="str">
        <f t="shared" si="0"/>
        <v/>
      </c>
      <c r="H15" s="40"/>
      <c r="K15" s="7"/>
    </row>
    <row r="16" spans="1:11" s="8" customFormat="1" ht="27" customHeight="1" x14ac:dyDescent="0.2">
      <c r="A16" s="33">
        <v>4</v>
      </c>
      <c r="B16" s="31" t="s">
        <v>48</v>
      </c>
      <c r="C16" s="34" t="s">
        <v>80</v>
      </c>
      <c r="D16" s="48">
        <v>12</v>
      </c>
      <c r="E16" s="50">
        <v>946.67</v>
      </c>
      <c r="F16" s="56"/>
      <c r="G16" s="35" t="str">
        <f t="shared" si="0"/>
        <v/>
      </c>
      <c r="H16" s="40"/>
      <c r="K16" s="7"/>
    </row>
    <row r="17" spans="1:8" s="27" customFormat="1" ht="9" x14ac:dyDescent="0.2">
      <c r="A17" s="36"/>
      <c r="E17" s="46"/>
      <c r="F17" s="75" t="s">
        <v>27</v>
      </c>
      <c r="G17" s="76"/>
      <c r="H17" s="41"/>
    </row>
    <row r="18" spans="1:8" ht="14.25" customHeight="1" x14ac:dyDescent="0.2">
      <c r="F18" s="77" t="str">
        <f>IF(SUM(G13:G16)=0,"",SUM(G13:G16))</f>
        <v/>
      </c>
      <c r="G18" s="78"/>
      <c r="H18" s="42"/>
    </row>
    <row r="19" spans="1:8" s="37" customFormat="1" ht="9" x14ac:dyDescent="0.2">
      <c r="A19" s="72" t="str">
        <f>" - "&amp;Dados!B23</f>
        <v xml:space="preserve"> - A execução do objeto da presente licitação será realizado junto a Secretaria obedecendo, na íntegra, ao detalhamento do termo de referência.</v>
      </c>
      <c r="B19" s="72"/>
      <c r="C19" s="72"/>
      <c r="D19" s="72"/>
      <c r="E19" s="72"/>
      <c r="F19" s="72"/>
      <c r="G19" s="72"/>
      <c r="H19" s="43"/>
    </row>
    <row r="20" spans="1:8" s="37" customFormat="1" ht="21.75" customHeight="1" x14ac:dyDescent="0.2">
      <c r="A20" s="72" t="str">
        <f>" - "&amp;Dados!B24</f>
        <v xml:space="preserve"> - A execução dos serviços/objeto da presente Licitação será para um período de 12 (doze) meses, a partir da assinatura do presente contrato, podendo ser prorrogado, a critério da Administração em conformidade com o disposto no inciso IV do art. 57 da Lei Federal nº 8.666/93.</v>
      </c>
      <c r="B20" s="72"/>
      <c r="C20" s="72"/>
      <c r="D20" s="72"/>
      <c r="E20" s="72"/>
      <c r="F20" s="72"/>
      <c r="G20" s="72"/>
      <c r="H20" s="43"/>
    </row>
    <row r="21" spans="1:8" s="37" customFormat="1" ht="9" x14ac:dyDescent="0.2">
      <c r="A21" s="72" t="str">
        <f>" - "&amp;Dados!B25</f>
        <v xml:space="preserve"> - O pagamento do objeto de que trata o PREGÃO ELETRÔNICO 019/2023, será efetuado pela Tesouraria da Prefeitura Municipal de Sumidouro.</v>
      </c>
      <c r="B21" s="72"/>
      <c r="C21" s="72"/>
      <c r="D21" s="72"/>
      <c r="E21" s="72"/>
      <c r="F21" s="72"/>
      <c r="G21" s="72"/>
      <c r="H21" s="43"/>
    </row>
    <row r="22" spans="1:8" s="27" customFormat="1" ht="9" x14ac:dyDescent="0.2">
      <c r="A22" s="72" t="str">
        <f>" - "&amp;Dados!B26</f>
        <v xml:space="preserve"> - Proposta válida por 60 (sessenta) dias</v>
      </c>
      <c r="B22" s="72"/>
      <c r="C22" s="72"/>
      <c r="D22" s="72"/>
      <c r="E22" s="72"/>
      <c r="F22" s="72"/>
      <c r="G22" s="72"/>
      <c r="H22" s="41"/>
    </row>
    <row r="23" spans="1:8" ht="21" customHeight="1" x14ac:dyDescent="0.2">
      <c r="A23" s="72" t="str">
        <f>" - "&amp;Dados!B28</f>
        <v xml:space="preserve"> - A Licitante poderá apresentar prospecto, ficha técnica ou outros documentos com informações que permitam a melhor identificação e qualificação do(s) item(ns) licitado(s);</v>
      </c>
      <c r="B23" s="72"/>
      <c r="C23" s="72"/>
      <c r="D23" s="72"/>
      <c r="E23" s="72"/>
      <c r="F23" s="72"/>
      <c r="G23" s="72"/>
      <c r="H23" s="44"/>
    </row>
    <row r="24" spans="1:8" x14ac:dyDescent="0.2">
      <c r="A24" s="72" t="str">
        <f>" - "&amp;Dados!B29</f>
        <v xml:space="preserve"> - A proposta de preços ajustada ao lance final deverá conter o valor numérico dos preços unitários e totais, não podendo exceder o valor do lance final;</v>
      </c>
      <c r="B24" s="72"/>
      <c r="C24" s="72"/>
      <c r="D24" s="72"/>
      <c r="E24" s="72"/>
      <c r="F24" s="72"/>
      <c r="G24" s="72"/>
      <c r="H24" s="44"/>
    </row>
    <row r="25" spans="1:8" ht="21.75" customHeight="1" x14ac:dyDescent="0.2">
      <c r="A25" s="72" t="str">
        <f>" - "&amp;Dados!B30</f>
        <v xml:space="preserve"> - Quando da atualização da proposta de preço, o licitante deverá atualizar observando os valores unitários e globais os quais deverão ser menores ou iguais aos valores máximos/referência expressos no Anexo II - termo de referência;</v>
      </c>
      <c r="B25" s="72"/>
      <c r="C25" s="72"/>
      <c r="D25" s="72"/>
      <c r="E25" s="72"/>
      <c r="F25" s="72"/>
      <c r="G25" s="72"/>
      <c r="H25" s="44"/>
    </row>
    <row r="26" spans="1:8" ht="21.75" customHeight="1" x14ac:dyDescent="0.2">
      <c r="A26" s="72" t="str">
        <f>" - "&amp;Dados!B31</f>
        <v xml:space="preserve"> - O preço proposto deve compreender todas as despesas concernentes ao fornecimento do (s) material (is), bem como Impostos, Tributos, Frete, Contratação de Pessoal, entre outros, que deverão correr totalmente por conta da Empresa vencedora;</v>
      </c>
      <c r="B26" s="72"/>
      <c r="C26" s="72"/>
      <c r="D26" s="72"/>
      <c r="E26" s="72"/>
      <c r="F26" s="72"/>
      <c r="G26" s="72"/>
      <c r="H26" s="44"/>
    </row>
    <row r="27" spans="1:8" ht="21.75" customHeight="1" x14ac:dyDescent="0.2">
      <c r="A27" s="72" t="str">
        <f>" - "&amp;Dados!B32</f>
        <v xml:space="preserve"> - Declaramos para todos os efeitos legais que, ao apresentar esta proposta, com os preços e prazos acima indicados, estamos de pleno acordo com as condições gerais e especiais estabelecidas para esta licitação, as quais nos submetemos incondicional e integralmente;</v>
      </c>
      <c r="B27" s="72"/>
      <c r="C27" s="72"/>
      <c r="D27" s="72"/>
      <c r="E27" s="72"/>
      <c r="F27" s="72"/>
      <c r="G27" s="72"/>
      <c r="H27" s="44"/>
    </row>
    <row r="28" spans="1:8" ht="21.75" customHeight="1" x14ac:dyDescent="0.2">
      <c r="A28" s="72" t="str">
        <f>" - "&amp;Dados!B33</f>
        <v xml:space="preserve"> - Declaramos que até a presente data inexistem fatos impeditivos a participação desta empresa ao presente certame licitatório, ciente da obrigatoriedade de declarar ocorrências posteriores;</v>
      </c>
      <c r="B28" s="72"/>
      <c r="C28" s="72"/>
      <c r="D28" s="72"/>
      <c r="E28" s="72"/>
      <c r="F28" s="72"/>
      <c r="G28" s="72"/>
      <c r="H28" s="44"/>
    </row>
    <row r="29" spans="1:8" ht="30" customHeight="1" x14ac:dyDescent="0.2">
      <c r="A29" s="72" t="str">
        <f>" - "&amp;Dados!B34</f>
        <v xml:space="preserve"> - 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v>
      </c>
      <c r="B29" s="72"/>
      <c r="C29" s="72"/>
      <c r="D29" s="72"/>
      <c r="E29" s="72"/>
      <c r="F29" s="72"/>
      <c r="G29" s="72"/>
    </row>
    <row r="30" spans="1:8" ht="25.5" customHeight="1" x14ac:dyDescent="0.2">
      <c r="A30" s="72" t="str">
        <f>" - "&amp;Dados!B35</f>
        <v xml:space="preserve"> - Declaramos, ainda, sob as penas da lei, que não estamos cumprindo pena de inidoneidade para licitar e contratar com a Administração Pública, em qualquer de suas esferas Federal, Estadual e Municipal, inclusive no Distrito Federal, conforme art. 97 da Lei nº. 8.666/93.</v>
      </c>
      <c r="B30" s="72"/>
      <c r="C30" s="72"/>
      <c r="D30" s="72"/>
      <c r="E30" s="72"/>
      <c r="F30" s="72"/>
      <c r="G30" s="72"/>
    </row>
    <row r="33" spans="1:4" ht="30" customHeight="1" x14ac:dyDescent="0.2">
      <c r="A33" s="71" t="s">
        <v>59</v>
      </c>
      <c r="B33" s="71"/>
      <c r="C33" s="71"/>
      <c r="D33" s="70"/>
    </row>
    <row r="34" spans="1:4" x14ac:dyDescent="0.2">
      <c r="A34" s="61" t="s">
        <v>60</v>
      </c>
      <c r="B34" s="61" t="s">
        <v>4</v>
      </c>
      <c r="C34" s="62" t="s">
        <v>75</v>
      </c>
      <c r="D34" s="13"/>
    </row>
    <row r="35" spans="1:4" x14ac:dyDescent="0.15">
      <c r="A35" s="63" t="s">
        <v>61</v>
      </c>
      <c r="B35" s="64" t="s">
        <v>76</v>
      </c>
      <c r="C35" s="65"/>
      <c r="D35" s="13"/>
    </row>
    <row r="36" spans="1:4" x14ac:dyDescent="0.15">
      <c r="A36" s="63" t="s">
        <v>62</v>
      </c>
      <c r="B36" s="64" t="s">
        <v>63</v>
      </c>
      <c r="C36" s="65"/>
      <c r="D36" s="13"/>
    </row>
    <row r="37" spans="1:4" x14ac:dyDescent="0.15">
      <c r="A37" s="63" t="s">
        <v>64</v>
      </c>
      <c r="B37" s="64" t="s">
        <v>77</v>
      </c>
      <c r="C37" s="65"/>
      <c r="D37" s="13"/>
    </row>
    <row r="38" spans="1:4" x14ac:dyDescent="0.15">
      <c r="A38" s="63" t="s">
        <v>66</v>
      </c>
      <c r="B38" s="64" t="s">
        <v>65</v>
      </c>
      <c r="C38" s="65"/>
      <c r="D38" s="13"/>
    </row>
    <row r="39" spans="1:4" x14ac:dyDescent="0.15">
      <c r="A39" s="63" t="s">
        <v>68</v>
      </c>
      <c r="B39" s="64" t="s">
        <v>67</v>
      </c>
      <c r="C39" s="65"/>
      <c r="D39" s="13"/>
    </row>
    <row r="40" spans="1:4" x14ac:dyDescent="0.15">
      <c r="A40" s="63" t="s">
        <v>69</v>
      </c>
      <c r="B40" s="64" t="s">
        <v>78</v>
      </c>
      <c r="C40" s="65"/>
      <c r="D40" s="13"/>
    </row>
    <row r="41" spans="1:4" x14ac:dyDescent="0.15">
      <c r="A41" s="66" t="s">
        <v>70</v>
      </c>
      <c r="B41" s="67" t="s">
        <v>71</v>
      </c>
      <c r="C41" s="65"/>
      <c r="D41" s="13"/>
    </row>
    <row r="42" spans="1:4" x14ac:dyDescent="0.15">
      <c r="A42" s="66" t="s">
        <v>72</v>
      </c>
      <c r="B42" s="67" t="s">
        <v>73</v>
      </c>
      <c r="C42" s="65"/>
      <c r="D42" s="13"/>
    </row>
    <row r="43" spans="1:4" x14ac:dyDescent="0.15">
      <c r="A43" s="66" t="s">
        <v>74</v>
      </c>
      <c r="B43" s="68" t="s">
        <v>79</v>
      </c>
      <c r="C43" s="69">
        <f>SUM(C35:C42)</f>
        <v>0</v>
      </c>
      <c r="D43" s="13"/>
    </row>
  </sheetData>
  <sheetProtection algorithmName="SHA-512" hashValue="o7uaSjzEzbgMJDxM+YWph1KolNxpXjDSyvNreNGefFWJ0o0cStBtoYFDUGHM5d7T46G5sjcbFmjCIKdpZFiTxw==" saltValue="WDcOXDkv54wXDrqZ9Vm7LA==" spinCount="100000" sheet="1" objects="1" scenarios="1"/>
  <autoFilter ref="A11:G30" xr:uid="{00000000-0009-0000-0000-000000000000}"/>
  <mergeCells count="24">
    <mergeCell ref="A27:G27"/>
    <mergeCell ref="A28:G28"/>
    <mergeCell ref="C6:D6"/>
    <mergeCell ref="E6:F6"/>
    <mergeCell ref="A2:G2"/>
    <mergeCell ref="A3:G3"/>
    <mergeCell ref="A4:G4"/>
    <mergeCell ref="A5:G5"/>
    <mergeCell ref="A33:C33"/>
    <mergeCell ref="A19:G19"/>
    <mergeCell ref="A20:G20"/>
    <mergeCell ref="A21:G21"/>
    <mergeCell ref="B8:G8"/>
    <mergeCell ref="A22:G22"/>
    <mergeCell ref="B9:G9"/>
    <mergeCell ref="F17:G17"/>
    <mergeCell ref="F18:G18"/>
    <mergeCell ref="D10:G10"/>
    <mergeCell ref="A29:G29"/>
    <mergeCell ref="A30:G30"/>
    <mergeCell ref="A23:G23"/>
    <mergeCell ref="A24:G24"/>
    <mergeCell ref="A25:G25"/>
    <mergeCell ref="A26:G26"/>
  </mergeCells>
  <phoneticPr fontId="0" type="noConversion"/>
  <conditionalFormatting sqref="F17">
    <cfRule type="expression" dxfId="11" priority="1" stopIfTrue="1">
      <formula>IF($J17="Empate",IF(H17=1,TRUE(),FALSE()),FALSE())</formula>
    </cfRule>
    <cfRule type="expression" dxfId="10" priority="2" stopIfTrue="1">
      <formula>IF(H17="&gt;",FALSE(),IF(H17&gt;0,TRUE(),FALSE()))</formula>
    </cfRule>
    <cfRule type="expression" dxfId="9" priority="3" stopIfTrue="1">
      <formula>IF(H17="&gt;",TRUE(),FALSE())</formula>
    </cfRule>
  </conditionalFormatting>
  <conditionalFormatting sqref="F18">
    <cfRule type="expression" dxfId="8" priority="4" stopIfTrue="1">
      <formula>IF($J17="OK",IF(H17=1,TRUE(),FALSE()),FALSE())</formula>
    </cfRule>
    <cfRule type="expression" dxfId="7" priority="5" stopIfTrue="1">
      <formula>IF($J17="Empate",IF(H17=1,TRUE(),FALSE()),FALSE())</formula>
    </cfRule>
    <cfRule type="expression" dxfId="6" priority="6" stopIfTrue="1">
      <formula>IF($J17="Empate",IF(H17=2,TRUE(),FALSE()),FALSE())</formula>
    </cfRule>
  </conditionalFormatting>
  <conditionalFormatting sqref="F13:F16">
    <cfRule type="cellIs" dxfId="5" priority="11" stopIfTrue="1" operator="equal">
      <formula>""</formula>
    </cfRule>
  </conditionalFormatting>
  <conditionalFormatting sqref="D13:D16">
    <cfRule type="expression" priority="12" stopIfTrue="1">
      <formula>$A13</formula>
    </cfRule>
  </conditionalFormatting>
  <conditionalFormatting sqref="B10">
    <cfRule type="cellIs" dxfId="4" priority="8" stopIfTrue="1" operator="equal">
      <formula>$G$1</formula>
    </cfRule>
  </conditionalFormatting>
  <conditionalFormatting sqref="B8:G9">
    <cfRule type="cellIs" dxfId="3" priority="9" stopIfTrue="1" operator="equal">
      <formula>$J$1</formula>
    </cfRule>
  </conditionalFormatting>
  <conditionalFormatting sqref="B13:B16">
    <cfRule type="expression" dxfId="2" priority="10" stopIfTrue="1">
      <formula>IF(#REF!=1,IF(#REF!=0,1,0),0)</formula>
    </cfRule>
  </conditionalFormatting>
  <conditionalFormatting sqref="D10:G10">
    <cfRule type="cellIs" dxfId="1" priority="24" stopIfTrue="1" operator="equal">
      <formula>$E$1</formula>
    </cfRule>
  </conditionalFormatting>
  <conditionalFormatting sqref="G13:G16">
    <cfRule type="expression" dxfId="0" priority="25" stopIfTrue="1">
      <formula>IF(ISTEXT(F13),FALSE(),IF(F13&gt;E13,TRUE(),FALSE()))</formula>
    </cfRule>
  </conditionalFormatting>
  <printOptions horizontalCentered="1"/>
  <pageMargins left="0.51181102362204722" right="0.31496062992125984" top="0.39370078740157483" bottom="1.0236220472440944" header="0.51181102362204722" footer="0.55118110236220474"/>
  <pageSetup paperSize="9" scale="85" fitToHeight="20" orientation="portrait"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35"/>
  <sheetViews>
    <sheetView workbookViewId="0">
      <selection activeCell="B4" sqref="B4"/>
    </sheetView>
  </sheetViews>
  <sheetFormatPr defaultRowHeight="12.75" x14ac:dyDescent="0.2"/>
  <cols>
    <col min="1" max="1" width="15" customWidth="1"/>
    <col min="2" max="2" width="51.85546875" customWidth="1"/>
    <col min="3" max="4" width="41.42578125" customWidth="1"/>
    <col min="5" max="8" width="14" customWidth="1"/>
    <col min="9" max="9" width="19.28515625" customWidth="1"/>
    <col min="10" max="13" width="14.5703125" customWidth="1"/>
    <col min="14" max="15" width="9.28515625" customWidth="1"/>
  </cols>
  <sheetData>
    <row r="1" spans="1:7" x14ac:dyDescent="0.2">
      <c r="A1" s="16" t="s">
        <v>9</v>
      </c>
      <c r="B1" s="58" t="s">
        <v>49</v>
      </c>
      <c r="E1" s="4"/>
      <c r="F1" s="4"/>
      <c r="G1" s="4"/>
    </row>
    <row r="2" spans="1:7" x14ac:dyDescent="0.2">
      <c r="A2" s="16" t="s">
        <v>10</v>
      </c>
      <c r="B2" s="58" t="s">
        <v>50</v>
      </c>
      <c r="E2" s="4"/>
      <c r="F2" s="4"/>
      <c r="G2" s="4"/>
    </row>
    <row r="3" spans="1:7" x14ac:dyDescent="0.2">
      <c r="A3" s="16" t="s">
        <v>11</v>
      </c>
      <c r="B3" s="58" t="s">
        <v>51</v>
      </c>
      <c r="C3" s="5"/>
      <c r="E3" s="53"/>
      <c r="F3" s="4"/>
      <c r="G3" s="4"/>
    </row>
    <row r="4" spans="1:7" x14ac:dyDescent="0.2">
      <c r="A4" s="16" t="s">
        <v>12</v>
      </c>
      <c r="B4" s="58" t="s">
        <v>81</v>
      </c>
      <c r="C4" s="5"/>
      <c r="E4" s="53"/>
      <c r="F4" s="4"/>
      <c r="G4" s="4"/>
    </row>
    <row r="5" spans="1:7" x14ac:dyDescent="0.2">
      <c r="A5" s="16" t="s">
        <v>13</v>
      </c>
      <c r="B5" s="58" t="s">
        <v>43</v>
      </c>
      <c r="C5" s="5"/>
      <c r="E5" s="53"/>
      <c r="F5" s="4"/>
      <c r="G5" s="4"/>
    </row>
    <row r="6" spans="1:7" x14ac:dyDescent="0.2">
      <c r="A6" s="16" t="s">
        <v>30</v>
      </c>
      <c r="B6" s="59" t="s">
        <v>44</v>
      </c>
      <c r="C6" s="5"/>
      <c r="E6" s="53"/>
      <c r="F6" s="4"/>
      <c r="G6" s="4"/>
    </row>
    <row r="7" spans="1:7" x14ac:dyDescent="0.2">
      <c r="A7" s="16" t="s">
        <v>14</v>
      </c>
      <c r="B7" s="5" t="s">
        <v>58</v>
      </c>
      <c r="C7" s="5"/>
      <c r="E7" s="53"/>
      <c r="F7" s="4"/>
      <c r="G7" s="4"/>
    </row>
    <row r="8" spans="1:7" x14ac:dyDescent="0.2">
      <c r="A8" s="25" t="s">
        <v>23</v>
      </c>
      <c r="B8" s="47">
        <v>249600.03</v>
      </c>
      <c r="C8" s="5"/>
      <c r="E8" s="53"/>
      <c r="F8" s="4"/>
      <c r="G8" s="4"/>
    </row>
    <row r="9" spans="1:7" x14ac:dyDescent="0.2">
      <c r="A9" s="17" t="s">
        <v>0</v>
      </c>
      <c r="E9" s="4"/>
      <c r="F9" s="4"/>
      <c r="G9" s="4"/>
    </row>
    <row r="10" spans="1:7" x14ac:dyDescent="0.2">
      <c r="A10" s="18" t="s">
        <v>2</v>
      </c>
      <c r="E10" s="4"/>
      <c r="F10" s="4"/>
      <c r="G10" s="4"/>
    </row>
    <row r="11" spans="1:7" x14ac:dyDescent="0.2">
      <c r="A11" s="19" t="s">
        <v>8</v>
      </c>
      <c r="E11" s="4"/>
      <c r="F11" s="4"/>
      <c r="G11" s="4"/>
    </row>
    <row r="12" spans="1:7" x14ac:dyDescent="0.2">
      <c r="A12" s="18" t="s">
        <v>20</v>
      </c>
      <c r="E12" s="4"/>
      <c r="F12" s="4"/>
      <c r="G12" s="4"/>
    </row>
    <row r="13" spans="1:7" x14ac:dyDescent="0.2">
      <c r="A13" s="18" t="s">
        <v>24</v>
      </c>
      <c r="E13" s="4"/>
      <c r="F13" s="4"/>
      <c r="G13" s="4"/>
    </row>
    <row r="14" spans="1:7" x14ac:dyDescent="0.2">
      <c r="A14" s="55" t="s">
        <v>32</v>
      </c>
      <c r="E14" s="4"/>
      <c r="F14" s="4"/>
      <c r="G14" s="4"/>
    </row>
    <row r="15" spans="1:7" x14ac:dyDescent="0.2">
      <c r="A15" s="55" t="s">
        <v>33</v>
      </c>
      <c r="E15" s="4"/>
      <c r="F15" s="4"/>
      <c r="G15" s="4"/>
    </row>
    <row r="16" spans="1:7" x14ac:dyDescent="0.2">
      <c r="A16" s="55" t="s">
        <v>34</v>
      </c>
      <c r="B16" s="24"/>
      <c r="E16" s="24"/>
      <c r="F16" s="4"/>
      <c r="G16" s="4"/>
    </row>
    <row r="17" spans="1:256" s="23" customFormat="1" x14ac:dyDescent="0.2">
      <c r="A17" s="22" t="s">
        <v>21</v>
      </c>
      <c r="B17" s="24" t="s">
        <v>52</v>
      </c>
      <c r="C17" s="24"/>
      <c r="D17" s="24"/>
      <c r="E17" s="24"/>
      <c r="F17" s="24"/>
      <c r="G17" s="24"/>
      <c r="H17" s="24"/>
      <c r="I17" s="24"/>
      <c r="J17" s="24"/>
      <c r="K17" s="24"/>
      <c r="L17" s="24"/>
      <c r="M17" s="24"/>
    </row>
    <row r="18" spans="1:256" s="23" customFormat="1" x14ac:dyDescent="0.2">
      <c r="A18" s="22" t="s">
        <v>22</v>
      </c>
      <c r="B18" s="54" t="s">
        <v>53</v>
      </c>
      <c r="C18" s="12"/>
      <c r="D18" s="12"/>
      <c r="E18" s="12"/>
      <c r="F18" s="12"/>
      <c r="G18" s="12"/>
      <c r="H18" s="24"/>
      <c r="I18" s="24"/>
      <c r="J18" s="24"/>
      <c r="K18" s="24"/>
      <c r="L18" s="24"/>
      <c r="M18" s="24"/>
      <c r="IV18" s="24"/>
    </row>
    <row r="19" spans="1:256" x14ac:dyDescent="0.2">
      <c r="B19" s="24"/>
      <c r="E19" s="4"/>
      <c r="F19" s="24"/>
      <c r="G19" s="24"/>
    </row>
    <row r="20" spans="1:256" x14ac:dyDescent="0.2">
      <c r="B20" s="24"/>
      <c r="E20" s="52"/>
      <c r="F20" s="24"/>
      <c r="G20" s="24"/>
    </row>
    <row r="21" spans="1:256" x14ac:dyDescent="0.2">
      <c r="E21" s="52"/>
      <c r="F21" s="52"/>
      <c r="G21" s="52"/>
    </row>
    <row r="22" spans="1:256" x14ac:dyDescent="0.2">
      <c r="E22" s="52"/>
      <c r="F22" s="52"/>
      <c r="G22" s="52"/>
    </row>
    <row r="23" spans="1:256" ht="38.25" x14ac:dyDescent="0.2">
      <c r="A23" s="20" t="s">
        <v>15</v>
      </c>
      <c r="B23" s="21" t="s">
        <v>54</v>
      </c>
      <c r="E23" s="4"/>
      <c r="F23" s="4"/>
      <c r="G23" s="52"/>
    </row>
    <row r="24" spans="1:256" ht="63.75" x14ac:dyDescent="0.2">
      <c r="A24" s="20" t="s">
        <v>16</v>
      </c>
      <c r="B24" s="21" t="s">
        <v>55</v>
      </c>
      <c r="E24" s="4"/>
      <c r="F24" s="4"/>
      <c r="G24" s="52"/>
    </row>
    <row r="25" spans="1:256" ht="38.25" x14ac:dyDescent="0.2">
      <c r="A25" s="20" t="s">
        <v>17</v>
      </c>
      <c r="B25" s="59" t="s">
        <v>56</v>
      </c>
      <c r="C25" s="9"/>
      <c r="E25" s="4"/>
      <c r="F25" s="4"/>
      <c r="G25" s="52"/>
    </row>
    <row r="26" spans="1:256" ht="25.5" x14ac:dyDescent="0.2">
      <c r="A26" s="20" t="s">
        <v>18</v>
      </c>
      <c r="B26" s="21" t="s">
        <v>28</v>
      </c>
      <c r="E26" s="4"/>
      <c r="F26" s="4"/>
      <c r="G26" s="52"/>
    </row>
    <row r="27" spans="1:256" x14ac:dyDescent="0.2">
      <c r="A27" s="20" t="s">
        <v>31</v>
      </c>
      <c r="B27" s="60" t="s">
        <v>57</v>
      </c>
      <c r="G27" s="52"/>
    </row>
    <row r="28" spans="1:256" ht="38.25" x14ac:dyDescent="0.2">
      <c r="B28" s="21" t="s">
        <v>35</v>
      </c>
    </row>
    <row r="29" spans="1:256" ht="38.25" x14ac:dyDescent="0.2">
      <c r="B29" s="21" t="s">
        <v>36</v>
      </c>
    </row>
    <row r="30" spans="1:256" ht="63.75" x14ac:dyDescent="0.2">
      <c r="B30" s="21" t="s">
        <v>37</v>
      </c>
    </row>
    <row r="31" spans="1:256" ht="63.75" x14ac:dyDescent="0.2">
      <c r="B31" s="21" t="s">
        <v>38</v>
      </c>
    </row>
    <row r="32" spans="1:256" ht="63.75" x14ac:dyDescent="0.2">
      <c r="B32" s="21" t="s">
        <v>39</v>
      </c>
    </row>
    <row r="33" spans="2:2" ht="51" x14ac:dyDescent="0.2">
      <c r="B33" s="21" t="s">
        <v>40</v>
      </c>
    </row>
    <row r="34" spans="2:2" ht="76.5" x14ac:dyDescent="0.2">
      <c r="B34" s="21" t="s">
        <v>41</v>
      </c>
    </row>
    <row r="35" spans="2:2" ht="63.75" x14ac:dyDescent="0.2">
      <c r="B35" s="21" t="s">
        <v>42</v>
      </c>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4</vt:i4>
      </vt:variant>
    </vt:vector>
  </HeadingPairs>
  <TitlesOfParts>
    <vt:vector size="6" baseType="lpstr">
      <vt:lpstr>Quadro de Preços</vt:lpstr>
      <vt:lpstr>Dados</vt:lpstr>
      <vt:lpstr>Dados!_GoBack</vt:lpstr>
      <vt:lpstr>Dados!_Hlk94602424</vt:lpstr>
      <vt:lpstr>Dados!_Hlk94602431</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2023-03-01T13:22:44Z</cp:lastPrinted>
  <dcterms:created xsi:type="dcterms:W3CDTF">2006-04-18T17:38:46Z</dcterms:created>
  <dcterms:modified xsi:type="dcterms:W3CDTF">2023-03-01T13:23:30Z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