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EstaPasta_de_trabalho"/>
  <mc:AlternateContent xmlns:mc="http://schemas.openxmlformats.org/markup-compatibility/2006">
    <mc:Choice Requires="x15">
      <x15ac:absPath xmlns:x15ac="http://schemas.microsoft.com/office/spreadsheetml/2010/11/ac" url="D:\licitacoes\2023\Pregão Eletronico\Pregão Eletrônico 032-23 - Aquisição de Materiais Controle de Glicemia - SMS\"/>
    </mc:Choice>
  </mc:AlternateContent>
  <xr:revisionPtr revIDLastSave="0" documentId="13_ncr:1_{0DE20E7B-9B56-4AB7-8851-D072218CB626}"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Preços'!$A$11:$H$32</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 l="1"/>
  <c r="H15" i="1"/>
  <c r="H16" i="1"/>
  <c r="H17" i="1"/>
  <c r="H18" i="1"/>
  <c r="A26" i="1" l="1"/>
  <c r="A27" i="1"/>
  <c r="A28" i="1"/>
  <c r="A29" i="1"/>
  <c r="A30" i="1"/>
  <c r="A31" i="1"/>
  <c r="A32" i="1"/>
  <c r="A25" i="1"/>
  <c r="F6" i="1"/>
  <c r="H13" i="1"/>
  <c r="A4" i="1"/>
  <c r="A23" i="1"/>
  <c r="A24" i="1"/>
  <c r="A22" i="1"/>
  <c r="A21" i="1"/>
  <c r="A6" i="1"/>
  <c r="A5" i="1"/>
  <c r="A3" i="1"/>
  <c r="G20" i="1" l="1"/>
</calcChain>
</file>

<file path=xl/sharedStrings.xml><?xml version="1.0" encoding="utf-8"?>
<sst xmlns="http://schemas.openxmlformats.org/spreadsheetml/2006/main" count="72" uniqueCount="66">
  <si>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</si>
  <si>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</si>
  <si>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</si>
  <si>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</si>
  <si>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</si>
  <si>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</si>
  <si>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</si>
  <si>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</si>
  <si>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</si>
  <si>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</si>
  <si>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</si>
  <si>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</si>
  <si>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</si>
  <si>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</si>
  <si>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</si>
  <si>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</si>
  <si>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</si>
  <si>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</si>
  <si>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</si>
  <si>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</si>
  <si>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</si>
  <si>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</si>
  <si>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</si>
  <si>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</si>
  <si>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</si>
  <si>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</si>
  <si>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</si>
  <si>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</si>
  <si>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</si>
  <si>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</si>
  <si>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</si>
  <si>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</si>
  <si>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</si>
  <si>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</si>
  <si>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</si>
  <si>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</si>
  <si>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</si>
  <si>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</si>
  <si>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</si>
  <si>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</si>
  <si>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</si>
  <si>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</si>
  <si>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</si>
  <si>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UNID</t>
  </si>
  <si>
    <t>Homologação: __/__/2023</t>
  </si>
  <si>
    <t>Previsão Publicação: __/__/2023</t>
  </si>
  <si>
    <t>LOTE</t>
  </si>
  <si>
    <t>Sec. Saúde</t>
  </si>
  <si>
    <t>TIRAS DE TESTE ACCU-CHEK PERFORMA (ROCHE) PARA CONTROLE DE GLICEMIA CAPILAR: CAIXA COM 50 UND</t>
  </si>
  <si>
    <t>KIT DE INFUSÃO ACCU-CHEK FLEX LINK (ROCHE) DE 6MM, 8MM e 10 MM X 60 CM CAIXA COM 10 UND</t>
  </si>
  <si>
    <t>CARTUCHO DE PLÁSTICO ACCU-CHEK SPIRIT CARTTRIDGE SYSTEM COM CAPACIDADE PARA 3,15 ML (CX C/ 25 PCT)</t>
  </si>
  <si>
    <t xml:space="preserve">PACOTE DE SERVIÇO ACCU-CHECK COMBO COM PILHA, ADAPTADOR E TAMPA DE BATERIA PARA FUNCIONAMENTO DA BOMBA </t>
  </si>
  <si>
    <t>LANCETAS PARA LANCETADOR ACCU-CHEK FASTCLIX, UTILIZADO PARA PUNÇÃO CAPILAR</t>
  </si>
  <si>
    <t>INSULINA ASPARTE (NOVORAPID) FRASCO 10 ML</t>
  </si>
  <si>
    <t>PREGÃO ELETRÔNICO Nº 032/2023</t>
  </si>
  <si>
    <t>PROCESSO ADMINISTRATIVO N° 3574/2022 de 07/11/2022</t>
  </si>
  <si>
    <t>AQUISIÇÃO DE MATERIAIS PARA CONTROLE DE GLICEMIA (ORDEM JUDICIAL)</t>
  </si>
  <si>
    <t>MENOR PREÇO POR LOTE</t>
  </si>
  <si>
    <t>N.º 1801.1030100312.233-3390.32.00-16350000</t>
  </si>
  <si>
    <t>A execução do objeto da presente licitação será realizada junto a Secretaria obedecendo, na íntegra, ao detalhamento do termo de referência.</t>
  </si>
  <si>
    <t>O não cumprimento do disposto no presente termo acarretará a anulação do empenho bem como a aplicação das penalidades previstas no edital e a convocação do fornecedor subsequente considerando a ordem de classificação do certame.</t>
  </si>
  <si>
    <t>O pagamento do objeto de que trata o PREGÃO ELETRÔNICO 032/2023, será efetuado pela Tesouraria da Secretaria Municipal de Saúde de Sumidouro.</t>
  </si>
  <si>
    <t>Prazo do Contrato: Entrega Imediata.</t>
  </si>
  <si>
    <t>CX</t>
  </si>
  <si>
    <t>Frasco</t>
  </si>
  <si>
    <t>Abertura das Propostas: 23/03/2023,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</si>
</sst>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
      <left style="hair">
        <color indexed="23"/>
      </left>
      <right style="hair">
        <color indexed="23"/>
      </right>
      <top style="hair">
        <color indexed="23"/>
      </top>
      <bottom/>
      <diagonal/>
    </border>
    <border>
      <left style="hair">
        <color indexed="23"/>
      </left>
      <right style="hair">
        <color indexed="23"/>
      </right>
      <top/>
      <bottom style="hair">
        <color indexed="23"/>
      </bottom>
      <diagonal/>
    </border>
    <border>
      <left style="hair">
        <color indexed="23"/>
      </left>
      <right style="hair">
        <color indexed="23"/>
      </right>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5">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168" fontId="7" fillId="0" borderId="11" xfId="0" applyNumberFormat="1" applyFont="1" applyBorder="1" applyAlignment="1">
      <alignment horizontal="center" vertical="center" wrapText="1"/>
    </xf>
    <xf numFmtId="168" fontId="7" fillId="0" borderId="13" xfId="0" applyNumberFormat="1" applyFont="1" applyBorder="1" applyAlignment="1">
      <alignment horizontal="center" vertical="center" wrapText="1"/>
    </xf>
    <xf numFmtId="168" fontId="7" fillId="0" borderId="12" xfId="0" applyNumberFormat="1" applyFont="1" applyBorder="1" applyAlignment="1">
      <alignment horizontal="center" vertical="center" wrapText="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466725</xdr:colOff>
      <xdr:row>0</xdr:row>
      <xdr:rowOff>0</xdr:rowOff>
    </xdr:from>
    <xdr:to>
      <xdr:col>5</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2</xdr:col>
      <xdr:colOff>84069</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152400</xdr:colOff>
      <xdr:row>0</xdr:row>
      <xdr:rowOff>285750</xdr:rowOff>
    </xdr:from>
    <xdr:to>
      <xdr:col>7</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337313" y="285750"/>
          <a:ext cx="1796498"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3574/22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L32"/>
  <sheetViews>
    <sheetView tabSelected="1" zoomScale="115" zoomScaleNormal="115" zoomScaleSheetLayoutView="100" workbookViewId="0">
      <selection activeCell="G13" sqref="G13"/>
    </sheetView>
  </sheetViews>
  <sheetFormatPr defaultRowHeight="12.75" x14ac:dyDescent="0.2"/>
  <cols>
    <col min="1" max="2" width="4.5703125" style="1" customWidth="1"/>
    <col min="3" max="3" width="52.28515625" style="2" customWidth="1"/>
    <col min="4" max="4" width="8.28515625" style="1" customWidth="1"/>
    <col min="5" max="5" width="8" style="1" customWidth="1"/>
    <col min="6" max="7" width="10.140625" style="13" customWidth="1"/>
    <col min="8" max="8" width="10.140625" style="11" customWidth="1"/>
    <col min="9" max="9" width="11.85546875" style="40" customWidth="1"/>
    <col min="10" max="10" width="11.5703125" style="2" customWidth="1"/>
    <col min="11" max="16" width="9.140625" style="2"/>
    <col min="17" max="17" width="10" style="2" bestFit="1" customWidth="1"/>
    <col min="18" max="16384" width="9.140625" style="2"/>
  </cols>
  <sheetData>
    <row r="1" spans="1:12" ht="58.5" customHeight="1" x14ac:dyDescent="0.2">
      <c r="I1" s="39"/>
    </row>
    <row r="2" spans="1:12" x14ac:dyDescent="0.2">
      <c r="A2" s="73" t="s">
        <v>19</v>
      </c>
      <c r="B2" s="73"/>
      <c r="C2" s="73"/>
      <c r="D2" s="73"/>
      <c r="E2" s="73"/>
      <c r="F2" s="73"/>
      <c r="G2" s="73"/>
      <c r="H2" s="73"/>
    </row>
    <row r="3" spans="1:12" x14ac:dyDescent="0.2">
      <c r="A3" s="73" t="str">
        <f>UPPER(Dados!B1&amp;"  -  "&amp;Dados!B4)</f>
        <v>PREGÃO ELETRÔNICO Nº 032/2023  -  ABERTURA DAS PROPOSTAS: 23/03/2023, ÀS 10:00HS</v>
      </c>
      <c r="B3" s="73"/>
      <c r="C3" s="73"/>
      <c r="D3" s="73"/>
      <c r="E3" s="73"/>
      <c r="F3" s="73"/>
      <c r="G3" s="73"/>
      <c r="H3" s="73"/>
    </row>
    <row r="4" spans="1:12" x14ac:dyDescent="0.2">
      <c r="A4" s="74" t="str">
        <f>Dados!B3</f>
        <v>AQUISIÇÃO DE MATERIAIS PARA CONTROLE DE GLICEMIA (ORDEM JUDICIAL)</v>
      </c>
      <c r="B4" s="74"/>
      <c r="C4" s="74"/>
      <c r="D4" s="74"/>
      <c r="E4" s="74"/>
      <c r="F4" s="74"/>
      <c r="G4" s="74"/>
      <c r="H4" s="74"/>
    </row>
    <row r="5" spans="1:12" x14ac:dyDescent="0.2">
      <c r="A5" s="73" t="str">
        <f>Dados!B2</f>
        <v>PROCESSO ADMINISTRATIVO N° 3574/2022 de 07/11/2022</v>
      </c>
      <c r="B5" s="73"/>
      <c r="C5" s="73"/>
      <c r="D5" s="73"/>
      <c r="E5" s="73"/>
      <c r="F5" s="73"/>
      <c r="G5" s="73"/>
      <c r="H5" s="73"/>
    </row>
    <row r="6" spans="1:12" x14ac:dyDescent="0.2">
      <c r="A6" s="52" t="str">
        <f>Dados!B7</f>
        <v>MENOR PREÇO POR LOTE</v>
      </c>
      <c r="B6" s="52"/>
      <c r="C6" s="52"/>
      <c r="D6" s="71" t="s">
        <v>29</v>
      </c>
      <c r="E6" s="71"/>
      <c r="F6" s="72">
        <f>Dados!B8</f>
        <v>45188.65</v>
      </c>
      <c r="G6" s="72"/>
      <c r="H6" s="52"/>
    </row>
    <row r="7" spans="1:12" ht="2.25" customHeight="1" x14ac:dyDescent="0.2">
      <c r="A7" s="6"/>
      <c r="B7" s="6"/>
      <c r="C7" s="6"/>
      <c r="D7" s="6"/>
      <c r="E7" s="6"/>
      <c r="F7" s="14"/>
      <c r="G7" s="14"/>
      <c r="H7" s="10"/>
    </row>
    <row r="8" spans="1:12" s="8" customFormat="1" ht="12" customHeight="1" x14ac:dyDescent="0.2">
      <c r="A8" s="15" t="s">
        <v>0</v>
      </c>
      <c r="B8" s="15"/>
      <c r="C8" s="61"/>
      <c r="D8" s="61"/>
      <c r="E8" s="61"/>
      <c r="F8" s="61"/>
      <c r="G8" s="61"/>
      <c r="H8" s="61"/>
      <c r="I8" s="41"/>
    </row>
    <row r="9" spans="1:12" s="8" customFormat="1" ht="12" customHeight="1" x14ac:dyDescent="0.2">
      <c r="A9" s="15" t="s">
        <v>1</v>
      </c>
      <c r="B9" s="15"/>
      <c r="C9" s="62"/>
      <c r="D9" s="62"/>
      <c r="E9" s="62"/>
      <c r="F9" s="62"/>
      <c r="G9" s="62"/>
      <c r="H9" s="62"/>
      <c r="I9" s="41"/>
    </row>
    <row r="10" spans="1:12" s="8" customFormat="1" ht="12" customHeight="1" x14ac:dyDescent="0.2">
      <c r="A10" s="15" t="s">
        <v>2</v>
      </c>
      <c r="B10" s="15"/>
      <c r="C10" s="36"/>
      <c r="D10" s="26" t="s">
        <v>8</v>
      </c>
      <c r="E10" s="67"/>
      <c r="F10" s="67"/>
      <c r="G10" s="67"/>
      <c r="H10" s="67"/>
      <c r="I10" s="41"/>
    </row>
    <row r="11" spans="1:12" ht="4.5" customHeight="1" x14ac:dyDescent="0.2">
      <c r="A11" s="3"/>
      <c r="B11" s="3"/>
      <c r="C11" s="28"/>
      <c r="D11" s="28"/>
      <c r="E11" s="28"/>
      <c r="F11" s="50"/>
      <c r="G11" s="29"/>
      <c r="H11" s="30"/>
    </row>
    <row r="12" spans="1:12" s="8" customFormat="1" ht="22.5" x14ac:dyDescent="0.2">
      <c r="A12" s="32" t="s">
        <v>46</v>
      </c>
      <c r="B12" s="32" t="s">
        <v>3</v>
      </c>
      <c r="C12" s="32" t="s">
        <v>4</v>
      </c>
      <c r="D12" s="32" t="s">
        <v>5</v>
      </c>
      <c r="E12" s="32" t="s">
        <v>6</v>
      </c>
      <c r="F12" s="46" t="s">
        <v>25</v>
      </c>
      <c r="G12" s="46" t="s">
        <v>26</v>
      </c>
      <c r="H12" s="32" t="s">
        <v>7</v>
      </c>
      <c r="I12" s="41"/>
    </row>
    <row r="13" spans="1:12" s="8" customFormat="1" ht="22.5" x14ac:dyDescent="0.2">
      <c r="A13" s="68">
        <v>1</v>
      </c>
      <c r="B13" s="33">
        <v>1</v>
      </c>
      <c r="C13" s="31" t="s">
        <v>48</v>
      </c>
      <c r="D13" s="34" t="s">
        <v>63</v>
      </c>
      <c r="E13" s="49">
        <v>70</v>
      </c>
      <c r="F13" s="51">
        <v>110.4</v>
      </c>
      <c r="G13" s="58"/>
      <c r="H13" s="35" t="str">
        <f>IF(G13="","",IF(ISTEXT(G13),"NC",G13*E13))</f>
        <v/>
      </c>
      <c r="I13" s="41"/>
      <c r="L13" s="7"/>
    </row>
    <row r="14" spans="1:12" s="8" customFormat="1" ht="22.5" x14ac:dyDescent="0.2">
      <c r="A14" s="69"/>
      <c r="B14" s="33">
        <v>2</v>
      </c>
      <c r="C14" s="31" t="s">
        <v>49</v>
      </c>
      <c r="D14" s="34" t="s">
        <v>63</v>
      </c>
      <c r="E14" s="49">
        <v>21</v>
      </c>
      <c r="F14" s="51">
        <v>1124.79</v>
      </c>
      <c r="G14" s="58"/>
      <c r="H14" s="35" t="str">
        <f t="shared" ref="H14:H18" si="0">IF(G14="","",IF(ISTEXT(G14),"NC",G14*E14))</f>
        <v/>
      </c>
      <c r="I14" s="41"/>
      <c r="L14" s="7"/>
    </row>
    <row r="15" spans="1:12" s="8" customFormat="1" ht="22.5" x14ac:dyDescent="0.2">
      <c r="A15" s="69"/>
      <c r="B15" s="33">
        <v>3</v>
      </c>
      <c r="C15" s="31" t="s">
        <v>50</v>
      </c>
      <c r="D15" s="34" t="s">
        <v>63</v>
      </c>
      <c r="E15" s="49">
        <v>6</v>
      </c>
      <c r="F15" s="51">
        <v>689.7</v>
      </c>
      <c r="G15" s="58"/>
      <c r="H15" s="35" t="str">
        <f t="shared" si="0"/>
        <v/>
      </c>
      <c r="I15" s="41"/>
      <c r="L15" s="7"/>
    </row>
    <row r="16" spans="1:12" s="8" customFormat="1" ht="22.5" x14ac:dyDescent="0.2">
      <c r="A16" s="69"/>
      <c r="B16" s="33">
        <v>4</v>
      </c>
      <c r="C16" s="31" t="s">
        <v>51</v>
      </c>
      <c r="D16" s="34" t="s">
        <v>63</v>
      </c>
      <c r="E16" s="49">
        <v>4</v>
      </c>
      <c r="F16" s="51">
        <v>258.61</v>
      </c>
      <c r="G16" s="58"/>
      <c r="H16" s="35" t="str">
        <f t="shared" si="0"/>
        <v/>
      </c>
      <c r="I16" s="41"/>
      <c r="L16" s="7"/>
    </row>
    <row r="17" spans="1:12" s="8" customFormat="1" ht="22.5" x14ac:dyDescent="0.2">
      <c r="A17" s="70"/>
      <c r="B17" s="33">
        <v>5</v>
      </c>
      <c r="C17" s="31" t="s">
        <v>52</v>
      </c>
      <c r="D17" s="34" t="s">
        <v>43</v>
      </c>
      <c r="E17" s="49">
        <v>3600</v>
      </c>
      <c r="F17" s="51">
        <v>0.85</v>
      </c>
      <c r="G17" s="58"/>
      <c r="H17" s="35" t="str">
        <f t="shared" si="0"/>
        <v/>
      </c>
      <c r="I17" s="41"/>
      <c r="L17" s="7"/>
    </row>
    <row r="18" spans="1:12" s="8" customFormat="1" ht="11.25" x14ac:dyDescent="0.2">
      <c r="A18" s="33">
        <v>2</v>
      </c>
      <c r="B18" s="33">
        <v>1</v>
      </c>
      <c r="C18" s="31" t="s">
        <v>53</v>
      </c>
      <c r="D18" s="34" t="s">
        <v>64</v>
      </c>
      <c r="E18" s="49">
        <v>42</v>
      </c>
      <c r="F18" s="51">
        <v>133.51</v>
      </c>
      <c r="G18" s="58"/>
      <c r="H18" s="35" t="str">
        <f t="shared" si="0"/>
        <v/>
      </c>
      <c r="I18" s="41"/>
      <c r="L18" s="7"/>
    </row>
    <row r="19" spans="1:12" s="27" customFormat="1" ht="9" x14ac:dyDescent="0.2">
      <c r="A19" s="37"/>
      <c r="B19" s="37"/>
      <c r="F19" s="47"/>
      <c r="G19" s="63" t="s">
        <v>27</v>
      </c>
      <c r="H19" s="64"/>
      <c r="I19" s="42"/>
    </row>
    <row r="20" spans="1:12" ht="14.25" customHeight="1" x14ac:dyDescent="0.2">
      <c r="G20" s="65" t="str">
        <f>IF(SUM(H13:H18)=0,"",SUM(H13:H18))</f>
        <v/>
      </c>
      <c r="H20" s="66"/>
      <c r="I20" s="43"/>
    </row>
    <row r="21" spans="1:12" s="38" customFormat="1" ht="9" x14ac:dyDescent="0.2">
      <c r="A21" s="60" t="str">
        <f>" - "&amp;Dados!B23</f>
        <v xml:space="preserve"> - A execução do objeto da presente licitação será realizada junto a Secretaria obedecendo, na íntegra, ao detalhamento do termo de referência.</v>
      </c>
      <c r="B21" s="60"/>
      <c r="C21" s="60"/>
      <c r="D21" s="60"/>
      <c r="E21" s="60"/>
      <c r="F21" s="60"/>
      <c r="G21" s="60"/>
      <c r="H21" s="60"/>
      <c r="I21" s="44"/>
    </row>
    <row r="22" spans="1:12" s="38" customFormat="1" ht="21" customHeight="1" x14ac:dyDescent="0.2">
      <c r="A22" s="60" t="str">
        <f>" - "&amp;Dados!B24</f>
        <v xml:space="preserve"> - O não cumprimento do disposto no presente termo acarretará a anulação do empenho bem como a aplicação das penalidades previstas no edital e a convocação do fornecedor subsequente considerando a ordem de classificação do certame.</v>
      </c>
      <c r="B22" s="60"/>
      <c r="C22" s="60"/>
      <c r="D22" s="60"/>
      <c r="E22" s="60"/>
      <c r="F22" s="60"/>
      <c r="G22" s="60"/>
      <c r="H22" s="60"/>
      <c r="I22" s="44"/>
    </row>
    <row r="23" spans="1:12" s="38" customFormat="1" ht="9" x14ac:dyDescent="0.2">
      <c r="A23" s="60" t="str">
        <f>" - "&amp;Dados!B25</f>
        <v xml:space="preserve"> - O pagamento do objeto de que trata o PREGÃO ELETRÔNICO 032/2023, será efetuado pela Tesouraria da Secretaria Municipal de Saúde de Sumidouro.</v>
      </c>
      <c r="B23" s="60"/>
      <c r="C23" s="60"/>
      <c r="D23" s="60"/>
      <c r="E23" s="60"/>
      <c r="F23" s="60"/>
      <c r="G23" s="60"/>
      <c r="H23" s="60"/>
      <c r="I23" s="44"/>
    </row>
    <row r="24" spans="1:12" s="27" customFormat="1" ht="9" x14ac:dyDescent="0.2">
      <c r="A24" s="60" t="str">
        <f>" - "&amp;Dados!B26</f>
        <v xml:space="preserve"> - Proposta válida por 60 (sessenta) dias</v>
      </c>
      <c r="B24" s="60"/>
      <c r="C24" s="60"/>
      <c r="D24" s="60"/>
      <c r="E24" s="60"/>
      <c r="F24" s="60"/>
      <c r="G24" s="60"/>
      <c r="H24" s="60"/>
      <c r="I24" s="42"/>
    </row>
    <row r="25" spans="1:12" ht="21" customHeight="1" x14ac:dyDescent="0.2">
      <c r="A25" s="60" t="str">
        <f>" - "&amp;Dados!B28</f>
        <v xml:space="preserve"> - A Licitante poderá apresentar prospecto, ficha técnica ou outros documentos com informações que permitam a melhor identificação e qualificação do(s) item(ns) licitado(s);</v>
      </c>
      <c r="B25" s="60"/>
      <c r="C25" s="60"/>
      <c r="D25" s="60"/>
      <c r="E25" s="60"/>
      <c r="F25" s="60"/>
      <c r="G25" s="60"/>
      <c r="H25" s="60"/>
      <c r="I25" s="45"/>
    </row>
    <row r="26" spans="1:12" x14ac:dyDescent="0.2">
      <c r="A26" s="60" t="str">
        <f>" - "&amp;Dados!B29</f>
        <v xml:space="preserve"> - A proposta de preços ajustada ao lance final deverá conter o valor numérico dos preços unitários e totais, não podendo exceder o valor do lance final;</v>
      </c>
      <c r="B26" s="60"/>
      <c r="C26" s="60"/>
      <c r="D26" s="60"/>
      <c r="E26" s="60"/>
      <c r="F26" s="60"/>
      <c r="G26" s="60"/>
      <c r="H26" s="60"/>
      <c r="I26" s="45"/>
    </row>
    <row r="27" spans="1:12" ht="21.75" customHeight="1" x14ac:dyDescent="0.2">
      <c r="A27"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7" s="60"/>
      <c r="C27" s="60"/>
      <c r="D27" s="60"/>
      <c r="E27" s="60"/>
      <c r="F27" s="60"/>
      <c r="G27" s="60"/>
      <c r="H27" s="60"/>
      <c r="I27" s="45"/>
    </row>
    <row r="28" spans="1:12" ht="21.75" customHeight="1" x14ac:dyDescent="0.2">
      <c r="A28"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8" s="60"/>
      <c r="C28" s="60"/>
      <c r="D28" s="60"/>
      <c r="E28" s="60"/>
      <c r="F28" s="60"/>
      <c r="G28" s="60"/>
      <c r="H28" s="60"/>
      <c r="I28" s="45"/>
    </row>
    <row r="29" spans="1:12" ht="21.75" customHeight="1" x14ac:dyDescent="0.2">
      <c r="A29"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9" s="60"/>
      <c r="C29" s="60"/>
      <c r="D29" s="60"/>
      <c r="E29" s="60"/>
      <c r="F29" s="60"/>
      <c r="G29" s="60"/>
      <c r="H29" s="60"/>
      <c r="I29" s="45"/>
    </row>
    <row r="30" spans="1:12" ht="21.75" customHeight="1" x14ac:dyDescent="0.2">
      <c r="A30" s="60" t="str">
        <f>" - "&amp;Dados!B33</f>
        <v xml:space="preserve"> - Declaramos que até a presente data inexistem fatos impeditivos a participação desta empresa ao presente certame licitatório, ciente da obrigatoriedade de declarar ocorrências posteriores;</v>
      </c>
      <c r="B30" s="60"/>
      <c r="C30" s="60"/>
      <c r="D30" s="60"/>
      <c r="E30" s="60"/>
      <c r="F30" s="60"/>
      <c r="G30" s="60"/>
      <c r="H30" s="60"/>
      <c r="I30" s="45"/>
    </row>
    <row r="31" spans="1:12" ht="30" customHeight="1" x14ac:dyDescent="0.2">
      <c r="A31"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1" s="60"/>
      <c r="C31" s="60"/>
      <c r="D31" s="60"/>
      <c r="E31" s="60"/>
      <c r="F31" s="60"/>
      <c r="G31" s="60"/>
      <c r="H31" s="60"/>
    </row>
    <row r="32" spans="1:12" ht="25.5" customHeight="1" x14ac:dyDescent="0.2">
      <c r="A32"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2" s="60"/>
      <c r="C32" s="60"/>
      <c r="D32" s="60"/>
      <c r="E32" s="60"/>
      <c r="F32" s="60"/>
      <c r="G32" s="60"/>
      <c r="H32" s="60"/>
    </row>
  </sheetData>
  <sheetProtection algorithmName="SHA-512" hashValue="3nr3NUaKdbK+/rwhjuJ1lqE9tt7GZNWniaMVbqoqRb+4zJHu2DIg/J+CVWhzgF2skcKoJyz3U7qT/XuA3tYDKQ==" saltValue="/plNQlG5TZgE58LqCjdW4w==" spinCount="100000" sheet="1" objects="1" scenarios="1"/>
  <autoFilter ref="A11:H32" xr:uid="{00000000-0009-0000-0000-000000000000}"/>
  <mergeCells count="24">
    <mergeCell ref="A31:H31"/>
    <mergeCell ref="A32:H32"/>
    <mergeCell ref="A25:H25"/>
    <mergeCell ref="A26:H26"/>
    <mergeCell ref="A27:H27"/>
    <mergeCell ref="A28:H28"/>
    <mergeCell ref="A29:H29"/>
    <mergeCell ref="A30:H30"/>
    <mergeCell ref="D6:E6"/>
    <mergeCell ref="F6:G6"/>
    <mergeCell ref="A2:H2"/>
    <mergeCell ref="A3:H3"/>
    <mergeCell ref="A4:H4"/>
    <mergeCell ref="A5:H5"/>
    <mergeCell ref="A21:H21"/>
    <mergeCell ref="A22:H22"/>
    <mergeCell ref="A23:H23"/>
    <mergeCell ref="C8:H8"/>
    <mergeCell ref="A24:H24"/>
    <mergeCell ref="C9:H9"/>
    <mergeCell ref="G19:H19"/>
    <mergeCell ref="G20:H20"/>
    <mergeCell ref="E10:H10"/>
    <mergeCell ref="A13:A17"/>
  </mergeCells>
  <phoneticPr fontId="0" type="noConversion"/>
  <conditionalFormatting sqref="G19">
    <cfRule type="expression" dxfId="11" priority="1" stopIfTrue="1">
      <formula>IF($K19="Empate",IF(I19=1,TRUE(),FALSE()),FALSE())</formula>
    </cfRule>
    <cfRule type="expression" dxfId="10" priority="2" stopIfTrue="1">
      <formula>IF(I19="&gt;",FALSE(),IF(I19&gt;0,TRUE(),FALSE()))</formula>
    </cfRule>
    <cfRule type="expression" dxfId="9" priority="3" stopIfTrue="1">
      <formula>IF(I19="&gt;",TRUE(),FALSE())</formula>
    </cfRule>
  </conditionalFormatting>
  <conditionalFormatting sqref="G20">
    <cfRule type="expression" dxfId="8" priority="4" stopIfTrue="1">
      <formula>IF($K19="OK",IF(I19=1,TRUE(),FALSE()),FALSE())</formula>
    </cfRule>
    <cfRule type="expression" dxfId="7" priority="5" stopIfTrue="1">
      <formula>IF($K19="Empate",IF(I19=1,TRUE(),FALSE()),FALSE())</formula>
    </cfRule>
    <cfRule type="expression" dxfId="6" priority="6" stopIfTrue="1">
      <formula>IF($K19="Empate",IF(I19=2,TRUE(),FALSE()),FALSE())</formula>
    </cfRule>
  </conditionalFormatting>
  <conditionalFormatting sqref="G13:G18">
    <cfRule type="cellIs" dxfId="5" priority="11" stopIfTrue="1" operator="equal">
      <formula>""</formula>
    </cfRule>
  </conditionalFormatting>
  <conditionalFormatting sqref="E13:E18">
    <cfRule type="expression" priority="12" stopIfTrue="1">
      <formula>$A13</formula>
    </cfRule>
  </conditionalFormatting>
  <conditionalFormatting sqref="C10">
    <cfRule type="cellIs" dxfId="4" priority="8" stopIfTrue="1" operator="equal">
      <formula>$H$1</formula>
    </cfRule>
  </conditionalFormatting>
  <conditionalFormatting sqref="C8:H9">
    <cfRule type="cellIs" dxfId="3" priority="9" stopIfTrue="1" operator="equal">
      <formula>$K$1</formula>
    </cfRule>
  </conditionalFormatting>
  <conditionalFormatting sqref="C13:C18">
    <cfRule type="expression" dxfId="2" priority="10" stopIfTrue="1">
      <formula>IF(#REF!=1,IF(#REF!=0,1,0),0)</formula>
    </cfRule>
  </conditionalFormatting>
  <conditionalFormatting sqref="E10:H10">
    <cfRule type="cellIs" dxfId="1" priority="24" stopIfTrue="1" operator="equal">
      <formula>$F$1</formula>
    </cfRule>
  </conditionalFormatting>
  <conditionalFormatting sqref="H13:H18">
    <cfRule type="expression" dxfId="0" priority="25" stopIfTrue="1">
      <formula>IF(ISTEXT(G13),FALSE(),IF(G13&gt;F13,TRUE(),FALSE()))</formula>
    </cfRule>
  </conditionalFormatting>
  <printOptions horizontalCentered="1"/>
  <pageMargins left="0.51181102362204722" right="0.31496062992125984" top="0.39370078740157483" bottom="1.0236220472440944" header="0.51181102362204722" footer="0.55118110236220474"/>
  <pageSetup paperSize="9" scale="89"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54</v>
      </c>
      <c r="E1" s="4"/>
      <c r="F1" s="4"/>
      <c r="G1" s="4"/>
    </row>
    <row r="2" spans="1:7" x14ac:dyDescent="0.2">
      <c r="A2" s="16" t="s">
        <v>10</v>
      </c>
      <c r="B2" s="5" t="s">
        <v>55</v>
      </c>
      <c r="E2" s="4"/>
      <c r="F2" s="4"/>
      <c r="G2" s="4"/>
    </row>
    <row r="3" spans="1:7" x14ac:dyDescent="0.2">
      <c r="A3" s="16" t="s">
        <v>11</v>
      </c>
      <c r="B3" s="5" t="s">
        <v>56</v>
      </c>
      <c r="C3" s="5"/>
      <c r="E3" s="54"/>
      <c r="F3" s="4"/>
      <c r="G3" s="4"/>
    </row>
    <row r="4" spans="1:7" x14ac:dyDescent="0.2">
      <c r="A4" s="16" t="s">
        <v>12</v>
      </c>
      <c r="B4" s="5" t="s">
        <v>65</v>
      </c>
      <c r="C4" s="5"/>
      <c r="E4" s="54"/>
      <c r="F4" s="4"/>
      <c r="G4" s="4"/>
    </row>
    <row r="5" spans="1:7" x14ac:dyDescent="0.2">
      <c r="A5" s="16" t="s">
        <v>13</v>
      </c>
      <c r="B5" s="5" t="s">
        <v>44</v>
      </c>
      <c r="C5" s="5"/>
      <c r="E5" s="54"/>
      <c r="F5" s="4"/>
      <c r="G5" s="4"/>
    </row>
    <row r="6" spans="1:7" x14ac:dyDescent="0.2">
      <c r="A6" s="16" t="s">
        <v>30</v>
      </c>
      <c r="B6" s="12" t="s">
        <v>45</v>
      </c>
      <c r="C6" s="5"/>
      <c r="E6" s="54"/>
      <c r="F6" s="4"/>
      <c r="G6" s="4"/>
    </row>
    <row r="7" spans="1:7" x14ac:dyDescent="0.2">
      <c r="A7" s="16" t="s">
        <v>14</v>
      </c>
      <c r="B7" s="5" t="s">
        <v>57</v>
      </c>
      <c r="C7" s="5"/>
      <c r="E7" s="54"/>
      <c r="F7" s="4"/>
      <c r="G7" s="4"/>
    </row>
    <row r="8" spans="1:7" x14ac:dyDescent="0.2">
      <c r="A8" s="25" t="s">
        <v>23</v>
      </c>
      <c r="B8" s="48">
        <v>45188.65</v>
      </c>
      <c r="C8" s="5"/>
      <c r="E8" s="5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6" t="s">
        <v>32</v>
      </c>
      <c r="E14" s="4"/>
      <c r="F14" s="4"/>
      <c r="G14" s="4"/>
    </row>
    <row r="15" spans="1:7" x14ac:dyDescent="0.2">
      <c r="A15" s="56" t="s">
        <v>33</v>
      </c>
      <c r="E15" s="4"/>
      <c r="F15" s="4"/>
      <c r="G15" s="4"/>
    </row>
    <row r="16" spans="1:7" x14ac:dyDescent="0.2">
      <c r="A16" s="56" t="s">
        <v>34</v>
      </c>
      <c r="B16" s="24"/>
      <c r="E16" s="24"/>
      <c r="F16" s="4"/>
      <c r="G16" s="4"/>
    </row>
    <row r="17" spans="1:256" s="23" customFormat="1" x14ac:dyDescent="0.2">
      <c r="A17" s="22" t="s">
        <v>21</v>
      </c>
      <c r="B17" s="57" t="s">
        <v>47</v>
      </c>
      <c r="C17" s="24"/>
      <c r="D17" s="24"/>
      <c r="E17" s="55"/>
      <c r="F17" s="24"/>
      <c r="G17" s="24"/>
      <c r="H17" s="24"/>
      <c r="I17" s="24"/>
      <c r="J17" s="24"/>
      <c r="K17" s="24"/>
      <c r="L17" s="24"/>
      <c r="M17" s="24"/>
    </row>
    <row r="18" spans="1:256" s="23" customFormat="1" x14ac:dyDescent="0.2">
      <c r="A18" s="22" t="s">
        <v>22</v>
      </c>
      <c r="B18" s="55" t="s">
        <v>58</v>
      </c>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59</v>
      </c>
      <c r="E23" s="4"/>
      <c r="F23" s="4"/>
      <c r="G23" s="53"/>
    </row>
    <row r="24" spans="1:256" ht="63.75" x14ac:dyDescent="0.2">
      <c r="A24" s="20" t="s">
        <v>16</v>
      </c>
      <c r="B24" s="21" t="s">
        <v>60</v>
      </c>
      <c r="E24" s="4"/>
      <c r="F24" s="4"/>
      <c r="G24" s="53"/>
    </row>
    <row r="25" spans="1:256" ht="38.25" x14ac:dyDescent="0.2">
      <c r="A25" s="20" t="s">
        <v>17</v>
      </c>
      <c r="B25" s="12" t="s">
        <v>61</v>
      </c>
      <c r="C25" s="9"/>
      <c r="E25" s="4"/>
      <c r="F25" s="4"/>
      <c r="G25" s="53"/>
    </row>
    <row r="26" spans="1:256" ht="25.5" x14ac:dyDescent="0.2">
      <c r="A26" s="20" t="s">
        <v>18</v>
      </c>
      <c r="B26" s="21" t="s">
        <v>28</v>
      </c>
      <c r="E26" s="4"/>
      <c r="F26" s="4"/>
      <c r="G26" s="53"/>
    </row>
    <row r="27" spans="1:256" x14ac:dyDescent="0.2">
      <c r="A27" s="20" t="s">
        <v>31</v>
      </c>
      <c r="B27" s="59" t="s">
        <v>62</v>
      </c>
      <c r="G27" s="53"/>
    </row>
    <row r="28" spans="1:256" ht="38.25" x14ac:dyDescent="0.2">
      <c r="B28" s="21" t="s">
        <v>35</v>
      </c>
    </row>
    <row r="29" spans="1:256" ht="38.25" x14ac:dyDescent="0.2">
      <c r="B29" s="21" t="s">
        <v>36</v>
      </c>
    </row>
    <row r="30" spans="1:256" ht="63.75" x14ac:dyDescent="0.2">
      <c r="B30" s="21" t="s">
        <v>37</v>
      </c>
    </row>
    <row r="31" spans="1:256" ht="63.75" x14ac:dyDescent="0.2">
      <c r="B31" s="21" t="s">
        <v>38</v>
      </c>
    </row>
    <row r="32" spans="1:256" ht="63.75" x14ac:dyDescent="0.2">
      <c r="B32" s="21" t="s">
        <v>39</v>
      </c>
    </row>
    <row r="33" spans="2:2" ht="51" x14ac:dyDescent="0.2">
      <c r="B33" s="21" t="s">
        <v>40</v>
      </c>
    </row>
    <row r="34" spans="2:2" ht="76.5" x14ac:dyDescent="0.2">
      <c r="B34" s="21" t="s">
        <v>41</v>
      </c>
    </row>
    <row r="35" spans="2:2" ht="63.75" x14ac:dyDescent="0.2">
      <c r="B35" s="21" t="s">
        <v>42</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2023-01-26T13:32:00Z</cp:lastPrinted>
  <dcterms:created xsi:type="dcterms:W3CDTF">2006-04-18T17:38:46Z</dcterms:created>
  <dcterms:modified xsi:type="dcterms:W3CDTF">2023-03-09T19:34:46Z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