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codeName="EstaPasta_de_trabalho"/>
  <mc:AlternateContent xmlns:mc="http://schemas.openxmlformats.org/markup-compatibility/2006">
    <mc:Choice Requires="x15">
      <x15ac:absPath xmlns:x15ac="http://schemas.microsoft.com/office/spreadsheetml/2010/11/ac" url="D:\licitacoes\2022\Tomada de Preços\"/>
    </mc:Choice>
  </mc:AlternateContent>
  <xr:revisionPtr revIDLastSave="0" documentId="13_ncr:1_{27E22181-8C9E-49FA-A613-CCA422204AF0}" xr6:coauthVersionLast="47" xr6:coauthVersionMax="47" xr10:uidLastSave="{00000000-0000-0000-0000-000000000000}"/>
  <bookViews>
    <workbookView xWindow="-120" yWindow="-120" windowWidth="29040" windowHeight="15840" xr2:uid="{00000000-000D-0000-FFFF-FFFF00000000}"/>
  </bookViews>
  <sheets>
    <sheet name="Quadro de Preços - Itens" sheetId="1" r:id="rId1"/>
    <sheet name="Dados" sheetId="2" r:id="rId2"/>
  </sheets>
  <definedNames>
    <definedName name="_xlnm._FilterDatabase" localSheetId="0" hidden="1">'Quadro de Preços - Itens'!$A$11:$J$514</definedName>
    <definedName name="_xlnm.Print_Titles" localSheetId="0">'Quadro de Preços - Itens'!$1:$12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495" i="1" l="1"/>
  <c r="J495" i="1"/>
  <c r="K482" i="1"/>
  <c r="J482" i="1"/>
  <c r="K481" i="1"/>
  <c r="J481" i="1"/>
  <c r="K480" i="1"/>
  <c r="J480" i="1"/>
  <c r="K479" i="1"/>
  <c r="J479" i="1"/>
  <c r="K478" i="1"/>
  <c r="J478" i="1"/>
  <c r="K477" i="1"/>
  <c r="J477" i="1"/>
  <c r="K476" i="1"/>
  <c r="J476" i="1"/>
  <c r="K475" i="1"/>
  <c r="J475" i="1"/>
  <c r="K474" i="1"/>
  <c r="J474" i="1"/>
  <c r="K473" i="1"/>
  <c r="J473" i="1"/>
  <c r="K472" i="1"/>
  <c r="J472" i="1"/>
  <c r="K471" i="1"/>
  <c r="J471" i="1"/>
  <c r="K493" i="1"/>
  <c r="J493" i="1"/>
  <c r="K492" i="1"/>
  <c r="J492" i="1"/>
  <c r="K491" i="1"/>
  <c r="J491" i="1"/>
  <c r="K490" i="1"/>
  <c r="J490" i="1"/>
  <c r="K489" i="1"/>
  <c r="J489" i="1"/>
  <c r="K488" i="1"/>
  <c r="J488" i="1"/>
  <c r="K487" i="1"/>
  <c r="J487" i="1"/>
  <c r="K486" i="1"/>
  <c r="J486" i="1"/>
  <c r="K502" i="1"/>
  <c r="J502" i="1"/>
  <c r="K501" i="1"/>
  <c r="J501" i="1"/>
  <c r="K500" i="1"/>
  <c r="J500" i="1"/>
  <c r="K499" i="1"/>
  <c r="J499" i="1"/>
  <c r="K498" i="1"/>
  <c r="J498" i="1"/>
  <c r="J506" i="1"/>
  <c r="K506" i="1"/>
  <c r="J440" i="1"/>
  <c r="K440" i="1"/>
  <c r="J441" i="1"/>
  <c r="K441" i="1"/>
  <c r="J442" i="1"/>
  <c r="K442" i="1"/>
  <c r="J443" i="1"/>
  <c r="K443" i="1"/>
  <c r="J464" i="1"/>
  <c r="J463" i="1"/>
  <c r="J462" i="1"/>
  <c r="J461" i="1"/>
  <c r="J460" i="1"/>
  <c r="J459" i="1"/>
  <c r="J458" i="1"/>
  <c r="J456" i="1"/>
  <c r="J455" i="1"/>
  <c r="J454" i="1"/>
  <c r="J452" i="1"/>
  <c r="J451" i="1"/>
  <c r="J449" i="1"/>
  <c r="J448" i="1"/>
  <c r="K446" i="1"/>
  <c r="J446" i="1"/>
  <c r="K445" i="1"/>
  <c r="J445" i="1"/>
  <c r="K444" i="1"/>
  <c r="J444" i="1"/>
  <c r="K439" i="1"/>
  <c r="J439" i="1"/>
  <c r="J413" i="1"/>
  <c r="J414" i="1"/>
  <c r="J415" i="1"/>
  <c r="J416" i="1"/>
  <c r="J417" i="1"/>
  <c r="J418" i="1"/>
  <c r="J419" i="1"/>
  <c r="J420" i="1"/>
  <c r="J421" i="1"/>
  <c r="J422" i="1"/>
  <c r="J423" i="1"/>
  <c r="J424" i="1"/>
  <c r="J425" i="1"/>
  <c r="J426" i="1"/>
  <c r="J427" i="1"/>
  <c r="J428" i="1"/>
  <c r="J429" i="1"/>
  <c r="J412" i="1"/>
  <c r="J410" i="1"/>
  <c r="J401" i="1"/>
  <c r="J402" i="1"/>
  <c r="J403" i="1"/>
  <c r="J404" i="1"/>
  <c r="J405" i="1"/>
  <c r="J406" i="1"/>
  <c r="J407" i="1"/>
  <c r="J408" i="1"/>
  <c r="J400" i="1"/>
  <c r="J367" i="1"/>
  <c r="J368" i="1"/>
  <c r="J369" i="1"/>
  <c r="J370" i="1"/>
  <c r="J371" i="1"/>
  <c r="J372" i="1"/>
  <c r="J373" i="1"/>
  <c r="J374" i="1"/>
  <c r="J375" i="1"/>
  <c r="J376" i="1"/>
  <c r="J377" i="1"/>
  <c r="J378" i="1"/>
  <c r="J379" i="1"/>
  <c r="J380" i="1"/>
  <c r="J381" i="1"/>
  <c r="J382" i="1"/>
  <c r="J383" i="1"/>
  <c r="J384" i="1"/>
  <c r="J385" i="1"/>
  <c r="J386" i="1"/>
  <c r="J366" i="1"/>
  <c r="J389" i="1"/>
  <c r="K389" i="1"/>
  <c r="J390" i="1"/>
  <c r="K390" i="1"/>
  <c r="J391" i="1"/>
  <c r="K391" i="1"/>
  <c r="J392" i="1"/>
  <c r="K392" i="1"/>
  <c r="J393" i="1"/>
  <c r="K393" i="1"/>
  <c r="J394" i="1"/>
  <c r="K394" i="1"/>
  <c r="J395" i="1"/>
  <c r="K395" i="1"/>
  <c r="K398" i="1"/>
  <c r="J398" i="1"/>
  <c r="K397" i="1"/>
  <c r="J397" i="1"/>
  <c r="K396" i="1"/>
  <c r="J396" i="1"/>
  <c r="K388" i="1"/>
  <c r="J388" i="1"/>
  <c r="J348" i="1"/>
  <c r="K348" i="1"/>
  <c r="J349" i="1"/>
  <c r="K349" i="1"/>
  <c r="J350" i="1"/>
  <c r="K350" i="1"/>
  <c r="J351" i="1"/>
  <c r="K351" i="1"/>
  <c r="J352" i="1"/>
  <c r="K352" i="1"/>
  <c r="J353" i="1"/>
  <c r="K353" i="1"/>
  <c r="J354" i="1"/>
  <c r="K354" i="1"/>
  <c r="J330" i="1"/>
  <c r="K330" i="1"/>
  <c r="J331" i="1"/>
  <c r="K331" i="1"/>
  <c r="J332" i="1"/>
  <c r="K332" i="1"/>
  <c r="J333" i="1"/>
  <c r="K333" i="1"/>
  <c r="J334" i="1"/>
  <c r="K334" i="1"/>
  <c r="J335" i="1"/>
  <c r="K335" i="1"/>
  <c r="J336" i="1"/>
  <c r="K336" i="1"/>
  <c r="J337" i="1"/>
  <c r="K337" i="1"/>
  <c r="J338" i="1"/>
  <c r="K338" i="1"/>
  <c r="J298" i="1"/>
  <c r="K298" i="1"/>
  <c r="J299" i="1"/>
  <c r="K299" i="1"/>
  <c r="J300" i="1"/>
  <c r="K300" i="1"/>
  <c r="J301" i="1"/>
  <c r="K301" i="1"/>
  <c r="J302" i="1"/>
  <c r="K302" i="1"/>
  <c r="J303" i="1"/>
  <c r="K303" i="1"/>
  <c r="J304" i="1"/>
  <c r="K304" i="1"/>
  <c r="J305" i="1"/>
  <c r="K305" i="1"/>
  <c r="J306" i="1"/>
  <c r="K306" i="1"/>
  <c r="J307" i="1"/>
  <c r="K307" i="1"/>
  <c r="J308" i="1"/>
  <c r="K308" i="1"/>
  <c r="J309" i="1"/>
  <c r="K309" i="1"/>
  <c r="J310" i="1"/>
  <c r="K310" i="1"/>
  <c r="J311" i="1"/>
  <c r="K311" i="1"/>
  <c r="J312" i="1"/>
  <c r="K312" i="1"/>
  <c r="J313" i="1"/>
  <c r="K313" i="1"/>
  <c r="J314" i="1"/>
  <c r="K314" i="1"/>
  <c r="J315" i="1"/>
  <c r="K315" i="1"/>
  <c r="J316" i="1"/>
  <c r="K316" i="1"/>
  <c r="J317" i="1"/>
  <c r="K317" i="1"/>
  <c r="J318" i="1"/>
  <c r="K318" i="1"/>
  <c r="J319" i="1"/>
  <c r="K319" i="1"/>
  <c r="J320" i="1"/>
  <c r="K320" i="1"/>
  <c r="J321" i="1"/>
  <c r="K321" i="1"/>
  <c r="J322" i="1"/>
  <c r="K322" i="1"/>
  <c r="J323" i="1"/>
  <c r="K323" i="1"/>
  <c r="J324" i="1"/>
  <c r="K324" i="1"/>
  <c r="J325" i="1"/>
  <c r="K325" i="1"/>
  <c r="J250" i="1"/>
  <c r="K250" i="1"/>
  <c r="J251" i="1"/>
  <c r="K251" i="1"/>
  <c r="J252" i="1"/>
  <c r="K252" i="1"/>
  <c r="J253" i="1"/>
  <c r="K253" i="1"/>
  <c r="J254" i="1"/>
  <c r="K254" i="1"/>
  <c r="J255" i="1"/>
  <c r="K255" i="1"/>
  <c r="J256" i="1"/>
  <c r="K256" i="1"/>
  <c r="J257" i="1"/>
  <c r="K257" i="1"/>
  <c r="J258" i="1"/>
  <c r="K258" i="1"/>
  <c r="J259" i="1"/>
  <c r="K259" i="1"/>
  <c r="J260" i="1"/>
  <c r="K260" i="1"/>
  <c r="J261" i="1"/>
  <c r="K261" i="1"/>
  <c r="J262" i="1"/>
  <c r="K262" i="1"/>
  <c r="J263" i="1"/>
  <c r="K263" i="1"/>
  <c r="J264" i="1"/>
  <c r="K264" i="1"/>
  <c r="J265" i="1"/>
  <c r="K265" i="1"/>
  <c r="J266" i="1"/>
  <c r="K266" i="1"/>
  <c r="J267" i="1"/>
  <c r="K267" i="1"/>
  <c r="J268" i="1"/>
  <c r="K268" i="1"/>
  <c r="J269" i="1"/>
  <c r="K269" i="1"/>
  <c r="J270" i="1"/>
  <c r="K270" i="1"/>
  <c r="J271" i="1"/>
  <c r="K271" i="1"/>
  <c r="J272" i="1"/>
  <c r="K272" i="1"/>
  <c r="J273" i="1"/>
  <c r="K273" i="1"/>
  <c r="J274" i="1"/>
  <c r="K274" i="1"/>
  <c r="J275" i="1"/>
  <c r="K275" i="1"/>
  <c r="J276" i="1"/>
  <c r="K276" i="1"/>
  <c r="J277" i="1"/>
  <c r="K277" i="1"/>
  <c r="J278" i="1"/>
  <c r="K278" i="1"/>
  <c r="J279" i="1"/>
  <c r="K279" i="1"/>
  <c r="J280" i="1"/>
  <c r="K280" i="1"/>
  <c r="K283" i="1"/>
  <c r="J283" i="1"/>
  <c r="K282" i="1"/>
  <c r="J282" i="1"/>
  <c r="K249" i="1"/>
  <c r="J249" i="1"/>
  <c r="J237" i="1"/>
  <c r="K237" i="1"/>
  <c r="J238" i="1"/>
  <c r="K238" i="1"/>
  <c r="J212" i="1"/>
  <c r="K212" i="1"/>
  <c r="J213" i="1"/>
  <c r="K213" i="1"/>
  <c r="J214" i="1"/>
  <c r="K214" i="1"/>
  <c r="J215" i="1"/>
  <c r="K215" i="1"/>
  <c r="J211" i="1"/>
  <c r="K211" i="1"/>
  <c r="J216" i="1"/>
  <c r="K216" i="1"/>
  <c r="J217" i="1"/>
  <c r="K217" i="1"/>
  <c r="J218" i="1"/>
  <c r="K218" i="1"/>
  <c r="J219" i="1"/>
  <c r="K219" i="1"/>
  <c r="J220" i="1"/>
  <c r="K220" i="1"/>
  <c r="J221" i="1"/>
  <c r="K221" i="1"/>
  <c r="J222" i="1"/>
  <c r="K222" i="1"/>
  <c r="J223" i="1"/>
  <c r="K223" i="1"/>
  <c r="J196" i="1"/>
  <c r="K196" i="1"/>
  <c r="J197" i="1"/>
  <c r="K197" i="1"/>
  <c r="J198" i="1"/>
  <c r="K198" i="1"/>
  <c r="J199" i="1"/>
  <c r="K199" i="1"/>
  <c r="K245" i="1"/>
  <c r="J245" i="1"/>
  <c r="K244" i="1"/>
  <c r="J244" i="1"/>
  <c r="K242" i="1"/>
  <c r="J242" i="1"/>
  <c r="K241" i="1"/>
  <c r="J241" i="1"/>
  <c r="K240" i="1"/>
  <c r="J240" i="1"/>
  <c r="K239" i="1"/>
  <c r="J239" i="1"/>
  <c r="K236" i="1"/>
  <c r="J236" i="1"/>
  <c r="K235" i="1"/>
  <c r="J235" i="1"/>
  <c r="K231" i="1"/>
  <c r="J231" i="1"/>
  <c r="J230" i="1"/>
  <c r="K229" i="1"/>
  <c r="J229" i="1"/>
  <c r="K228" i="1"/>
  <c r="J228" i="1"/>
  <c r="K227" i="1"/>
  <c r="J227" i="1"/>
  <c r="K226" i="1"/>
  <c r="J226" i="1"/>
  <c r="K225" i="1"/>
  <c r="J225" i="1"/>
  <c r="K210" i="1"/>
  <c r="J210" i="1"/>
  <c r="K206" i="1"/>
  <c r="J206" i="1"/>
  <c r="K205" i="1"/>
  <c r="J205" i="1"/>
  <c r="K203" i="1"/>
  <c r="J203" i="1"/>
  <c r="K202" i="1"/>
  <c r="J202" i="1"/>
  <c r="K201" i="1"/>
  <c r="J201" i="1"/>
  <c r="K200" i="1"/>
  <c r="J200" i="1"/>
  <c r="K195" i="1"/>
  <c r="J195" i="1"/>
  <c r="K193" i="1"/>
  <c r="J193" i="1"/>
  <c r="J172" i="1"/>
  <c r="K172" i="1"/>
  <c r="J154" i="1"/>
  <c r="K154" i="1"/>
  <c r="J155" i="1"/>
  <c r="K155" i="1"/>
  <c r="J156" i="1"/>
  <c r="K156" i="1"/>
  <c r="J157" i="1"/>
  <c r="K157" i="1"/>
  <c r="J158" i="1"/>
  <c r="K158" i="1"/>
  <c r="J159" i="1"/>
  <c r="K159" i="1"/>
  <c r="J160" i="1"/>
  <c r="K160" i="1"/>
  <c r="J161" i="1"/>
  <c r="K161" i="1"/>
  <c r="J162" i="1"/>
  <c r="K162" i="1"/>
  <c r="J163" i="1"/>
  <c r="K163" i="1"/>
  <c r="J164" i="1"/>
  <c r="K164" i="1"/>
  <c r="J165" i="1"/>
  <c r="K165" i="1"/>
  <c r="J166" i="1"/>
  <c r="K166" i="1"/>
  <c r="J167" i="1"/>
  <c r="K167" i="1"/>
  <c r="J168" i="1"/>
  <c r="K168" i="1"/>
  <c r="J169" i="1"/>
  <c r="K169" i="1"/>
  <c r="K153" i="1"/>
  <c r="J153" i="1"/>
  <c r="K151" i="1"/>
  <c r="J151" i="1"/>
  <c r="K150" i="1"/>
  <c r="J150" i="1"/>
  <c r="K149" i="1"/>
  <c r="J149" i="1"/>
  <c r="K178" i="1"/>
  <c r="J178" i="1"/>
  <c r="K177" i="1"/>
  <c r="J177" i="1"/>
  <c r="K176" i="1"/>
  <c r="J176" i="1"/>
  <c r="K174" i="1"/>
  <c r="J174" i="1"/>
  <c r="K173" i="1"/>
  <c r="J173" i="1"/>
  <c r="K171" i="1"/>
  <c r="J171" i="1"/>
  <c r="J119" i="1"/>
  <c r="K119" i="1"/>
  <c r="J120" i="1"/>
  <c r="K120" i="1"/>
  <c r="J121" i="1"/>
  <c r="K121" i="1"/>
  <c r="J122" i="1"/>
  <c r="K122" i="1"/>
  <c r="K186" i="1"/>
  <c r="J186" i="1"/>
  <c r="K185" i="1"/>
  <c r="J185" i="1"/>
  <c r="K184" i="1"/>
  <c r="J184" i="1"/>
  <c r="K183" i="1"/>
  <c r="J183" i="1"/>
  <c r="K182" i="1"/>
  <c r="J182" i="1"/>
  <c r="K181" i="1"/>
  <c r="J181" i="1"/>
  <c r="K147" i="1"/>
  <c r="J147" i="1"/>
  <c r="K146" i="1"/>
  <c r="J146" i="1"/>
  <c r="K145" i="1"/>
  <c r="J145" i="1"/>
  <c r="K144" i="1"/>
  <c r="J144" i="1"/>
  <c r="K143" i="1"/>
  <c r="J143" i="1"/>
  <c r="K142" i="1"/>
  <c r="J142" i="1"/>
  <c r="K141" i="1"/>
  <c r="J141" i="1"/>
  <c r="K139" i="1"/>
  <c r="J139" i="1"/>
  <c r="K138" i="1"/>
  <c r="J138" i="1"/>
  <c r="K137" i="1"/>
  <c r="J137" i="1"/>
  <c r="K135" i="1"/>
  <c r="J135" i="1"/>
  <c r="K134" i="1"/>
  <c r="J134" i="1"/>
  <c r="K133" i="1"/>
  <c r="J133" i="1"/>
  <c r="K132" i="1"/>
  <c r="J132" i="1"/>
  <c r="K131" i="1"/>
  <c r="J131" i="1"/>
  <c r="K130" i="1"/>
  <c r="J130" i="1"/>
  <c r="K126" i="1"/>
  <c r="J126" i="1"/>
  <c r="K124" i="1"/>
  <c r="J124" i="1"/>
  <c r="J123" i="1"/>
  <c r="K118" i="1"/>
  <c r="J118" i="1"/>
  <c r="K116" i="1"/>
  <c r="J116" i="1"/>
  <c r="J108" i="1"/>
  <c r="K108" i="1"/>
  <c r="K112" i="1"/>
  <c r="J112" i="1"/>
  <c r="K111" i="1"/>
  <c r="J111" i="1"/>
  <c r="K110" i="1"/>
  <c r="J110" i="1"/>
  <c r="K109" i="1"/>
  <c r="J109" i="1"/>
  <c r="K107" i="1"/>
  <c r="J107" i="1"/>
  <c r="K105" i="1"/>
  <c r="J105" i="1"/>
  <c r="K104" i="1"/>
  <c r="J104" i="1"/>
  <c r="K103" i="1"/>
  <c r="J103" i="1"/>
  <c r="K102" i="1"/>
  <c r="J102" i="1"/>
  <c r="K100" i="1"/>
  <c r="J100" i="1"/>
  <c r="K98" i="1"/>
  <c r="J98" i="1"/>
  <c r="K97" i="1"/>
  <c r="J97" i="1"/>
  <c r="K96" i="1"/>
  <c r="J96" i="1"/>
  <c r="K95" i="1"/>
  <c r="J95" i="1"/>
  <c r="K94" i="1"/>
  <c r="J94" i="1"/>
  <c r="K92" i="1"/>
  <c r="J92" i="1"/>
  <c r="K91" i="1"/>
  <c r="J91" i="1"/>
  <c r="K90" i="1"/>
  <c r="J90" i="1"/>
  <c r="K89" i="1"/>
  <c r="J89" i="1"/>
  <c r="K88" i="1"/>
  <c r="J88" i="1"/>
  <c r="K78" i="1"/>
  <c r="J78" i="1"/>
  <c r="K77" i="1"/>
  <c r="J77" i="1"/>
  <c r="K76" i="1"/>
  <c r="J76" i="1"/>
  <c r="K75" i="1"/>
  <c r="J75" i="1"/>
  <c r="K74" i="1"/>
  <c r="J74" i="1"/>
  <c r="K72" i="1"/>
  <c r="J72" i="1"/>
  <c r="J71" i="1"/>
  <c r="K70" i="1"/>
  <c r="J70" i="1"/>
  <c r="K69" i="1"/>
  <c r="J69" i="1"/>
  <c r="K68" i="1"/>
  <c r="J68" i="1"/>
  <c r="K67" i="1"/>
  <c r="J67" i="1"/>
  <c r="K66" i="1"/>
  <c r="J66" i="1"/>
  <c r="K65" i="1"/>
  <c r="J65" i="1"/>
  <c r="K64" i="1"/>
  <c r="J64" i="1"/>
  <c r="J81" i="1"/>
  <c r="K81" i="1"/>
  <c r="J82" i="1"/>
  <c r="K82" i="1"/>
  <c r="J83" i="1"/>
  <c r="K83" i="1"/>
  <c r="J84" i="1"/>
  <c r="K84" i="1"/>
  <c r="J57" i="1"/>
  <c r="K57" i="1"/>
  <c r="J58" i="1"/>
  <c r="K58" i="1"/>
  <c r="J59" i="1"/>
  <c r="K59" i="1"/>
  <c r="J60" i="1"/>
  <c r="K60" i="1"/>
  <c r="J48" i="1"/>
  <c r="K48" i="1"/>
  <c r="J49" i="1"/>
  <c r="K49" i="1"/>
  <c r="J50" i="1"/>
  <c r="K50" i="1"/>
  <c r="J51" i="1"/>
  <c r="K51" i="1"/>
  <c r="J52" i="1"/>
  <c r="K52" i="1"/>
  <c r="K80" i="1"/>
  <c r="J80" i="1"/>
  <c r="K62" i="1"/>
  <c r="J62" i="1"/>
  <c r="J61" i="1"/>
  <c r="K56" i="1"/>
  <c r="J56" i="1"/>
  <c r="K54" i="1"/>
  <c r="J54" i="1"/>
  <c r="K53" i="1"/>
  <c r="J53" i="1"/>
  <c r="K47" i="1"/>
  <c r="J47" i="1"/>
  <c r="J42" i="1"/>
  <c r="J38" i="1"/>
  <c r="J33" i="1"/>
  <c r="K39" i="1"/>
  <c r="J39" i="1"/>
  <c r="K37" i="1"/>
  <c r="J37" i="1"/>
  <c r="K43" i="1"/>
  <c r="J43" i="1"/>
  <c r="K41" i="1"/>
  <c r="J41" i="1"/>
  <c r="J15" i="1"/>
  <c r="K15" i="1"/>
  <c r="J16" i="1"/>
  <c r="K16" i="1"/>
  <c r="J17" i="1"/>
  <c r="K17" i="1"/>
  <c r="J18" i="1"/>
  <c r="K18" i="1"/>
  <c r="J19" i="1"/>
  <c r="K19" i="1"/>
  <c r="J20" i="1"/>
  <c r="K20" i="1"/>
  <c r="J21" i="1"/>
  <c r="K21" i="1"/>
  <c r="J22" i="1"/>
  <c r="K22" i="1"/>
  <c r="J23" i="1"/>
  <c r="K23" i="1"/>
  <c r="J24" i="1"/>
  <c r="K24" i="1"/>
  <c r="J25" i="1"/>
  <c r="K25" i="1"/>
  <c r="J26" i="1"/>
  <c r="K26" i="1"/>
  <c r="J27" i="1"/>
  <c r="K27" i="1"/>
  <c r="J28" i="1"/>
  <c r="K28" i="1"/>
  <c r="K468" i="1"/>
  <c r="J468" i="1"/>
  <c r="K467" i="1"/>
  <c r="J467" i="1"/>
  <c r="J433" i="1"/>
  <c r="K433" i="1"/>
  <c r="J434" i="1"/>
  <c r="K434" i="1"/>
  <c r="J435" i="1"/>
  <c r="K435" i="1"/>
  <c r="J362" i="1"/>
  <c r="K362" i="1"/>
  <c r="J363" i="1"/>
  <c r="K363" i="1"/>
  <c r="J364" i="1"/>
  <c r="K364" i="1"/>
  <c r="J342" i="1"/>
  <c r="K342" i="1"/>
  <c r="J343" i="1"/>
  <c r="K343" i="1"/>
  <c r="J344" i="1"/>
  <c r="K344" i="1"/>
  <c r="J345" i="1"/>
  <c r="K345" i="1"/>
  <c r="J346" i="1"/>
  <c r="K346" i="1"/>
  <c r="J347" i="1"/>
  <c r="K347" i="1"/>
  <c r="J355" i="1"/>
  <c r="K355" i="1"/>
  <c r="J356" i="1"/>
  <c r="K356" i="1"/>
  <c r="J326" i="1"/>
  <c r="K326" i="1"/>
  <c r="J292" i="1"/>
  <c r="K292" i="1"/>
  <c r="J293" i="1"/>
  <c r="K293" i="1"/>
  <c r="J288" i="1"/>
  <c r="K288" i="1"/>
  <c r="K505" i="1"/>
  <c r="J505" i="1"/>
  <c r="K432" i="1"/>
  <c r="J432" i="1"/>
  <c r="K361" i="1"/>
  <c r="J361" i="1"/>
  <c r="K357" i="1"/>
  <c r="J357" i="1"/>
  <c r="K341" i="1"/>
  <c r="J341" i="1"/>
  <c r="K329" i="1"/>
  <c r="J329" i="1"/>
  <c r="J294" i="1"/>
  <c r="K294" i="1"/>
  <c r="K297" i="1"/>
  <c r="J297" i="1"/>
  <c r="K291" i="1"/>
  <c r="J291" i="1"/>
  <c r="J34" i="1"/>
  <c r="K34" i="1"/>
  <c r="J35" i="1"/>
  <c r="K35" i="1"/>
  <c r="K287" i="1"/>
  <c r="J287" i="1"/>
  <c r="K189" i="1"/>
  <c r="J189" i="1"/>
  <c r="J14" i="1"/>
  <c r="J32" i="1"/>
  <c r="K32" i="1"/>
  <c r="K14" i="1"/>
  <c r="C7" i="1"/>
  <c r="A4" i="1"/>
  <c r="A513" i="1"/>
  <c r="A514" i="1"/>
  <c r="A512" i="1"/>
  <c r="A511" i="1"/>
  <c r="A6" i="1"/>
  <c r="A5" i="1"/>
  <c r="A3" i="1"/>
  <c r="J483" i="1" l="1"/>
  <c r="J496" i="1"/>
  <c r="J503" i="1"/>
  <c r="J465" i="1"/>
  <c r="J284" i="1"/>
  <c r="J232" i="1"/>
  <c r="J207" i="1"/>
  <c r="J246" i="1"/>
  <c r="J187" i="1"/>
  <c r="J127" i="1"/>
  <c r="J179" i="1"/>
  <c r="J113" i="1"/>
  <c r="J339" i="1"/>
  <c r="J85" i="1"/>
  <c r="J44" i="1"/>
  <c r="J327" i="1"/>
  <c r="J436" i="1"/>
  <c r="J295" i="1"/>
  <c r="J507" i="1"/>
  <c r="J29" i="1"/>
  <c r="J190" i="1"/>
  <c r="J289" i="1"/>
  <c r="J469" i="1"/>
  <c r="J358" i="1"/>
  <c r="J430" i="1"/>
  <c r="I509" i="1" l="1"/>
</calcChain>
</file>

<file path=xl/sharedStrings.xml><?xml version="1.0" encoding="utf-8"?>
<sst xmlns="http://schemas.openxmlformats.org/spreadsheetml/2006/main" count="2562" uniqueCount="1234">
  <si>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</si>
  <si>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</si>
  <si>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</si>
  <si>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</si>
  <si>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</si>
  <si>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</si>
  <si>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</si>
  <si>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</si>
  <si>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</si>
  <si>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</si>
  <si>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</si>
  <si>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</si>
  <si>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</si>
  <si>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</si>
  <si>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</si>
  <si>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</si>
  <si>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</si>
  <si>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</si>
  <si>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</si>
  <si>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Contrato:</t>
  </si>
  <si>
    <t>Telefone:</t>
  </si>
  <si>
    <t>Setores:</t>
  </si>
  <si>
    <t>Dotação:</t>
  </si>
  <si>
    <t>Total Est.:</t>
  </si>
  <si>
    <t>Endereço:</t>
  </si>
  <si>
    <t>Valor Estimado</t>
  </si>
  <si>
    <t>Valor Proposto</t>
  </si>
  <si>
    <t>Valor Global:</t>
  </si>
  <si>
    <t>Proposta válida por 60 (sessenta) dias</t>
  </si>
  <si>
    <t>Subtotal&gt;&gt;</t>
  </si>
  <si>
    <t>MENOR PREÇO POR REGIME GLOBAL</t>
  </si>
  <si>
    <t>A prestação dos serviços do objeto desta licitação deverá iniciar a partir da data de celebração do contrato pertinente, após emissão da Ordem de Serviço, conforme cronograma estabelecido em conjunto com o engenheiro da Prefeitura Municipal de Sumidouro;</t>
  </si>
  <si>
    <t>VALOR ESTIMADO:</t>
  </si>
  <si>
    <t>Representante:</t>
  </si>
  <si>
    <t>CPF:</t>
  </si>
  <si>
    <t>Enquadramento:</t>
  </si>
  <si>
    <t>Prazo:</t>
  </si>
  <si>
    <t>ANEXO I - QUADRO DE PROPOSTAS</t>
  </si>
  <si>
    <t>Homologação: __/__/2022</t>
  </si>
  <si>
    <t>Previsão Publicação: __/__/2022</t>
  </si>
  <si>
    <t>Prazo do Contrato: 12 (doze) meses a contar da emissão da Ordem de Serviço.</t>
  </si>
  <si>
    <t>SERVIÇOS PRELIMINARES</t>
  </si>
  <si>
    <t>02.020.0002-A</t>
  </si>
  <si>
    <t>Placa de identificação de obra pública tipo BANNER / PLOTTER, constituída por lona e impressão digital, inclusive suportes de madeira. FORNECIMENTO e COLOCAÇÃO</t>
  </si>
  <si>
    <t>02.015.0001-A</t>
  </si>
  <si>
    <t>Instalação e ligação provisórias para abastecimento de água e esgotamento sanitário em canteiro de obras, inclusive escavação, exclusive reposição da pavimentação do logradouro público</t>
  </si>
  <si>
    <t>02.016.0001-A</t>
  </si>
  <si>
    <t>Instalação e ligação provisórias de alimentação de energia elétrica, em baixa tensão, para canteiro de obras, M3 - chave 100A, carga 3kW, 20cv, exclusive o fornecimento do medidor</t>
  </si>
  <si>
    <t>ESQUADRIAS</t>
  </si>
  <si>
    <t>18.007.0051-A</t>
  </si>
  <si>
    <t>Duchinha manual, com registro de pressão 1/2” cromado, rabicho cromado, suporte branco, pistola branca, buchas e parafusos para fixação. FORNECIMENTO</t>
  </si>
  <si>
    <t>18.027.0445-A</t>
  </si>
  <si>
    <t>Arandela completa, de parede, com receptáculo para lâmpada incandescente, refletor em material anti-ferrugem e braço de alumínio anodizado com base para fixação. FORNECIMENTO e COLOCAÇÃO</t>
  </si>
  <si>
    <t>05.050.0001-A</t>
  </si>
  <si>
    <t>Placa de inauguração em alumínio, com 1mm de espessura, inscrição em plotter com as dimensões de 0,40 x 0,60m.  FORNECIMENTO e COLOCAÇÃO</t>
  </si>
  <si>
    <t>CÓDIGO</t>
  </si>
  <si>
    <t>FONTE</t>
  </si>
  <si>
    <t>1.1</t>
  </si>
  <si>
    <t>02.020.0002-0</t>
  </si>
  <si>
    <t>EMOP</t>
  </si>
  <si>
    <t>m²</t>
  </si>
  <si>
    <t>1.2</t>
  </si>
  <si>
    <t>02.016.0001-0</t>
  </si>
  <si>
    <t>un</t>
  </si>
  <si>
    <t>1.3</t>
  </si>
  <si>
    <t>02.015.0001-0</t>
  </si>
  <si>
    <t>1.4</t>
  </si>
  <si>
    <t>93212</t>
  </si>
  <si>
    <t>SINAPI</t>
  </si>
  <si>
    <t>EXECUÇÃO DE SANITÁRIO E VESTIÁRIO EM CANTEIRO DE OBRA EM CHAPA DE MADEIRA COMPENSADA, NÃO INCLUSO MOBILIÁRIO. AF_02/2016</t>
  </si>
  <si>
    <t>M2</t>
  </si>
  <si>
    <t>1.5</t>
  </si>
  <si>
    <t>93207</t>
  </si>
  <si>
    <t>EXECUÇÃO DE ESCRITÓRIO EM CANTEIRO DE OBRA EM CHAPA DE MADEIRA COMPENSADA, NÃO INCLUSO MOBILIÁRIO E EQUIPAMENTOS. AF_02/2016</t>
  </si>
  <si>
    <t>1.6</t>
  </si>
  <si>
    <t>01.018.0001-0</t>
  </si>
  <si>
    <t>01.018.0001-A</t>
  </si>
  <si>
    <t>Marcação de obra sem instrumento topográfico, considerada a projeção horizontal da área envolvente</t>
  </si>
  <si>
    <t>1.7</t>
  </si>
  <si>
    <t>01.008.0050-0</t>
  </si>
  <si>
    <t>01.008.0050-A</t>
  </si>
  <si>
    <t>Mobilização e desmobilização de equipamento e equipe de sondagem e perfuração a percussão, com transporte até 50km</t>
  </si>
  <si>
    <t>1.8</t>
  </si>
  <si>
    <t>01.003.0001-0</t>
  </si>
  <si>
    <t>01.003.0001-A</t>
  </si>
  <si>
    <t>Sondagem a percussão, em terreno comum, com ensaio de penetração, diâmetro de 3”, inclusive deslocamento dentro do canteiro e instalação da sonda em cada furo (Vide itens de mobilização e desmobilização na família 01.008)</t>
  </si>
  <si>
    <t>m</t>
  </si>
  <si>
    <t>1.9</t>
  </si>
  <si>
    <t>98459</t>
  </si>
  <si>
    <t>TAPUME COM TELHA METÁLICA. AF_05/2018</t>
  </si>
  <si>
    <t>1.10</t>
  </si>
  <si>
    <t>01.050.0050-0</t>
  </si>
  <si>
    <t>01.050.0050-A</t>
  </si>
  <si>
    <t>Idem item 01.050.0049, de 501 até 3000m²</t>
  </si>
  <si>
    <t>01.050.0060-0</t>
  </si>
  <si>
    <t>01.050.0060-A</t>
  </si>
  <si>
    <t>Projeto executivo de instalação de gás para prédios escolares e/ou administrativos até 500m², apresentado em Autocad, inclusive as legalizações pertinentes</t>
  </si>
  <si>
    <t>01.050.0088-0</t>
  </si>
  <si>
    <t>01.050.0088-A</t>
  </si>
  <si>
    <t>Idem item 01.050.0087, de 501 até 3000m²</t>
  </si>
  <si>
    <t>01.050.0099-0</t>
  </si>
  <si>
    <t>01.050.0099-A</t>
  </si>
  <si>
    <t>Idem item 01.050.0098, de 501 a 3000m²</t>
  </si>
  <si>
    <t>01.050.0114-0</t>
  </si>
  <si>
    <t>01.050.0114-A</t>
  </si>
  <si>
    <t>Idem item 01.050.0113, de 501 até 3000m²</t>
  </si>
  <si>
    <t>1.11</t>
  </si>
  <si>
    <t>01.050.0032-0</t>
  </si>
  <si>
    <t>01.050.0032-A</t>
  </si>
  <si>
    <t>Idem item 01.050.0031, de 501 até 3000m²</t>
  </si>
  <si>
    <t>1.12</t>
  </si>
  <si>
    <t>1.13</t>
  </si>
  <si>
    <t>1.14</t>
  </si>
  <si>
    <t>1.15</t>
  </si>
  <si>
    <t>MOVIMENTO DE TERRA PARA FUNDAÇÕES</t>
  </si>
  <si>
    <t>2.1</t>
  </si>
  <si>
    <t>EDIFICAÇÕES</t>
  </si>
  <si>
    <t>2.1.1</t>
  </si>
  <si>
    <t>94319</t>
  </si>
  <si>
    <t>ATERRO MANUAL DE VALAS COM SOLO ARGILO-ARENOSO E COMPACTAÇÃO MECANIZADA. AF_05/2016</t>
  </si>
  <si>
    <t>M3</t>
  </si>
  <si>
    <t>2.1.2</t>
  </si>
  <si>
    <t>93358</t>
  </si>
  <si>
    <t>ESCAVAÇÃO MANUAL DE VALA COM PROFUNDIDADE MENOR OU IGUAL A 1,30 M. AF_02/2021</t>
  </si>
  <si>
    <t>2.1.3</t>
  </si>
  <si>
    <t>101616</t>
  </si>
  <si>
    <t>PREPARO DE FUNDO DE VALA COM LARGURA MENOR QUE 1,5 M (ACERTO DO SOLO NATURAL). AF_08/2020</t>
  </si>
  <si>
    <t>2.1.4</t>
  </si>
  <si>
    <t>93382</t>
  </si>
  <si>
    <t>REATERRO MANUAL DE VALAS COM COMPACTAÇÃO MECANIZADA. AF_04/2016</t>
  </si>
  <si>
    <t>MURETA E ABRIGO GÁS</t>
  </si>
  <si>
    <t>2.2</t>
  </si>
  <si>
    <t>2.2.1</t>
  </si>
  <si>
    <t>2.2.2</t>
  </si>
  <si>
    <t>2.2.3</t>
  </si>
  <si>
    <t>CASTELO D'ÁGUA</t>
  </si>
  <si>
    <t>2.3</t>
  </si>
  <si>
    <t>2.3.1</t>
  </si>
  <si>
    <t>2.3.2</t>
  </si>
  <si>
    <t>2.3.3</t>
  </si>
  <si>
    <t>FUNDAÇÕES</t>
  </si>
  <si>
    <t>CONCRETO ARMADO PARA FUNDAÇÕES - SAPATAS</t>
  </si>
  <si>
    <t>3.1</t>
  </si>
  <si>
    <t>3.1.1</t>
  </si>
  <si>
    <t>95241</t>
  </si>
  <si>
    <t>LASTRO DE CONCRETO MAGRO, APLICADO EM PISOS, LAJES SOBRE SOLO OU RADIERS, ESPESSURA DE 5 CM. AF_07/2016</t>
  </si>
  <si>
    <t>3.1.2</t>
  </si>
  <si>
    <t>96542</t>
  </si>
  <si>
    <t>FABRICAÇÃO, MONTAGEM E DESMONTAGEM DE FÔRMA PARA VIGA BALDRAME, EM CHAPA DE MADEIRA COMPENSADA RESINADA, E=17 MM, 4 UTILIZAÇÕES. AF_06/2017</t>
  </si>
  <si>
    <t>3.1.3</t>
  </si>
  <si>
    <t>92916</t>
  </si>
  <si>
    <t>ARMAÇÃO DE ESTRUTURAS DIVERSAS DE CONCRETO ARMADO, EXCETO VIGAS, PILARES, LAJES E FUNDAÇÕES, UTILIZANDO AÇO CA-50 DE 6,3 MM - MONTAGEM. AF_06/2022</t>
  </si>
  <si>
    <t>KG</t>
  </si>
  <si>
    <t>3.1.4</t>
  </si>
  <si>
    <t>92917</t>
  </si>
  <si>
    <t>ARMAÇÃO DE ESTRUTURAS DIVERSAS DE CONCRETO ARMADO, EXCETO VIGAS, PILARES, LAJES E FUNDAÇÕES, UTILIZANDO AÇO CA-50 DE 8,0 MM - MONTAGEM. AF_06/2022</t>
  </si>
  <si>
    <t>3.1.5</t>
  </si>
  <si>
    <t>92919</t>
  </si>
  <si>
    <t>ARMAÇÃO DE ESTRUTURAS DIVERSAS DE CONCRETO ARMADO, EXCETO VIGAS, PILARES, LAJES E FUNDAÇÕES, UTILIZANDO AÇO CA-50 DE 10,0 MM - MONTAGEM. AF_06/2022</t>
  </si>
  <si>
    <t>3.1.6</t>
  </si>
  <si>
    <t>92921</t>
  </si>
  <si>
    <t>ARMAÇÃO DE ESTRUTURAS DIVERSAS DE CONCRETO ARMADO, EXCETO VIGAS, PILARES, LAJES E FUNDAÇÕES, UTILIZANDO AÇO CA-50 DE 12,5 MM - MONTAGEM. AF_06/2022</t>
  </si>
  <si>
    <t>3.1.7</t>
  </si>
  <si>
    <t>92915</t>
  </si>
  <si>
    <t>ARMAÇÃO DE ESTRUTURAS DIVERSAS DE CONCRETO ARMADO, EXCETO VIGAS, PILARES, LAJES E FUNDAÇÕES, UTILIZANDO AÇO CA-60 DE 5,0 MM - MONTAGEM. AF_06/2022</t>
  </si>
  <si>
    <t>3.1.8</t>
  </si>
  <si>
    <t>11.025.0009-0</t>
  </si>
  <si>
    <t>11.025.0009-A</t>
  </si>
  <si>
    <t>Idem item 11.025.0002, com fck=25MPa</t>
  </si>
  <si>
    <t>m³</t>
  </si>
  <si>
    <t>3.2</t>
  </si>
  <si>
    <t>CONCRETO ARMADO PARA FUNDAÇÕES - VIGAS BALDRAMES</t>
  </si>
  <si>
    <t>FUNDAÇÃO DO CASTELO D'ÁGUA</t>
  </si>
  <si>
    <t>3.2.1</t>
  </si>
  <si>
    <t>3.2.2</t>
  </si>
  <si>
    <t>3.2.3</t>
  </si>
  <si>
    <t>3.2.4</t>
  </si>
  <si>
    <t>3.2.5</t>
  </si>
  <si>
    <t>3.2.6</t>
  </si>
  <si>
    <t>3.2.7</t>
  </si>
  <si>
    <t>3.3.1</t>
  </si>
  <si>
    <t>100899</t>
  </si>
  <si>
    <t>ESTACA ESCAVADA MECANICAMENTE, SEM FLUIDO ESTABILIZANTE, COM 25CM DE DIÂMETRO, CONCRETO LANÇADO MANUALMENTE (EXCLUSIVE MOBILIZAÇÃO E DESMOBILIZAÇÃO). AF_01/2020</t>
  </si>
  <si>
    <t>M</t>
  </si>
  <si>
    <t>3.3.2</t>
  </si>
  <si>
    <t>95601</t>
  </si>
  <si>
    <t>ARRASAMENTO MECANICO DE ESTACA DE CONCRETO ARMADO, DIAMETROS DE ATÉ 40 CM. AF_05/2021</t>
  </si>
  <si>
    <t>UN</t>
  </si>
  <si>
    <t>3.3.3</t>
  </si>
  <si>
    <t>3.3.4</t>
  </si>
  <si>
    <t>96534</t>
  </si>
  <si>
    <t>FABRICAÇÃO, MONTAGEM E DESMONTAGEM DE FÔRMA PARA BLOCO DE COROAMENTO, EM MADEIRA SERRADA, E=25 MM, 4 UTILIZAÇÕES. AF_06/2017</t>
  </si>
  <si>
    <t>3.3.5</t>
  </si>
  <si>
    <t>92884</t>
  </si>
  <si>
    <t>ARMAÇÃO UTILIZANDO AÇO CA-25 DE 10,0 MM - MONTAGEM. AF_06/2022</t>
  </si>
  <si>
    <t>3.3.6</t>
  </si>
  <si>
    <t>92885</t>
  </si>
  <si>
    <t>ARMAÇÃO UTILIZANDO AÇO CA-25 DE 12,5 MM - MONTAGEM. AF_06/2022</t>
  </si>
  <si>
    <t>3.3.7</t>
  </si>
  <si>
    <t>92888</t>
  </si>
  <si>
    <t>ARMAÇÃO UTILIZANDO AÇO CA-25 DE 25,0 MM - MONTAGEM. AF_06/2022</t>
  </si>
  <si>
    <t>3.3.8</t>
  </si>
  <si>
    <t>95583</t>
  </si>
  <si>
    <t>MONTAGEM DE ARMADURA TRANSVERSAL DE ESTACAS DE SEÇÃO CIRCULAR, DIÂMETRO = 5,0 MM. AF_09/2021</t>
  </si>
  <si>
    <t>3.3.9</t>
  </si>
  <si>
    <t>3.3</t>
  </si>
  <si>
    <t>3.4</t>
  </si>
  <si>
    <t>ABRIGO DE GÁS - SAPATAS</t>
  </si>
  <si>
    <t>3.5</t>
  </si>
  <si>
    <t>MURETA E ABRIGO DE GÁS - VIGAS BALDRAME</t>
  </si>
  <si>
    <t>3.4.1</t>
  </si>
  <si>
    <t>100896</t>
  </si>
  <si>
    <t>ESTACA ESCAVADA MECANICAMENTE, SEM FLUIDO ESTABILIZANTE, COM 25CM DE DIÂMETRO, CONCRETO LANÇADO POR CAMINHÃO BETONEIRA (EXCLUSIVE MOBILIZAÇÃO E DESMOBILIZAÇÃO). AF_01/2020</t>
  </si>
  <si>
    <t>3.4.2</t>
  </si>
  <si>
    <t>3.4.3</t>
  </si>
  <si>
    <t>3.4.4</t>
  </si>
  <si>
    <t>3.4.5</t>
  </si>
  <si>
    <t>3.5.1</t>
  </si>
  <si>
    <t>3.5.2</t>
  </si>
  <si>
    <t>96536</t>
  </si>
  <si>
    <t>FABRICAÇÃO, MONTAGEM E DESMONTAGEM DE FÔRMA PARA VIGA BALDRAME, EM MADEIRA SERRADA, E=25 MM, 4 UTILIZAÇÕES. AF_06/2017</t>
  </si>
  <si>
    <t>3.5.3</t>
  </si>
  <si>
    <t>3.5.4</t>
  </si>
  <si>
    <t>3.5.5</t>
  </si>
  <si>
    <t>96558</t>
  </si>
  <si>
    <t>CONCRETAGEM DE SAPATAS, FCK 30 MPA, COM USO DE BOMBA  LANÇAMENTO, ADENSAMENTO E ACABAMENTO. AF_11/2016</t>
  </si>
  <si>
    <t>SUPERESTRUTURA</t>
  </si>
  <si>
    <t>CONCRETO ARMADO - PILARES</t>
  </si>
  <si>
    <t>4.1.1</t>
  </si>
  <si>
    <t>92431</t>
  </si>
  <si>
    <t>MONTAGEM E DESMONTAGEM DE FÔRMA DE PILARES RETANGULARES E ESTRUTURAS SIMILARES, PÉ-DIREITO SIMPLES, EM CHAPA DE MADEIRA COMPENSADA PLASTIFICADA, 10 UTILIZAÇÕES. AF_09/2020</t>
  </si>
  <si>
    <t>4.1.2</t>
  </si>
  <si>
    <t>4.1.3</t>
  </si>
  <si>
    <t>4.1.4</t>
  </si>
  <si>
    <t>4.1.5</t>
  </si>
  <si>
    <t>4.2</t>
  </si>
  <si>
    <t>CONCRETO ARMADO - VIGAS</t>
  </si>
  <si>
    <t>4.2.1</t>
  </si>
  <si>
    <t>4.2.2</t>
  </si>
  <si>
    <t>4.2.3</t>
  </si>
  <si>
    <t>4.2.4</t>
  </si>
  <si>
    <t>4.2.5</t>
  </si>
  <si>
    <t>4.3</t>
  </si>
  <si>
    <t>CONCRETO ARMADO - VERGAS</t>
  </si>
  <si>
    <t>4.3.1</t>
  </si>
  <si>
    <t>93183</t>
  </si>
  <si>
    <t>VERGA PRÉ-MOLDADA PARA JANELAS COM MAIS DE 1,5 M DE VÃO. AF_03/2016</t>
  </si>
  <si>
    <t>4.4</t>
  </si>
  <si>
    <t>CONCRETO ARMADO - MURETA - PILARES</t>
  </si>
  <si>
    <t>4.4.1</t>
  </si>
  <si>
    <t>4.4.2</t>
  </si>
  <si>
    <t>4.4.3</t>
  </si>
  <si>
    <t>4.4.4</t>
  </si>
  <si>
    <t>4.5</t>
  </si>
  <si>
    <t>CONCRETO ARMADO -CASA DE GÁS - PILARES, VIGAS E LAJE</t>
  </si>
  <si>
    <t>4.5.1</t>
  </si>
  <si>
    <t>4.5.2</t>
  </si>
  <si>
    <t>4.5.3</t>
  </si>
  <si>
    <t>4.5.4</t>
  </si>
  <si>
    <t>4.5.5</t>
  </si>
  <si>
    <t>4.5.6</t>
  </si>
  <si>
    <t xml:space="preserve"> SISTEMA DE VEDAÇÃO VERTICAL</t>
  </si>
  <si>
    <t>5.1</t>
  </si>
  <si>
    <t>ELEMENTOS VAZADOS</t>
  </si>
  <si>
    <t>5.1.1</t>
  </si>
  <si>
    <t>101161</t>
  </si>
  <si>
    <t>ALVENARIA DE VEDAÇÃO COM ELEMENTO VAZADO DE CONCRETO (COBOGÓ) DE 7X50X50CM E ARGAMASSA DE ASSENTAMENTO COM PREPARO EM BETONEIRA. AF_05/2020</t>
  </si>
  <si>
    <t>5.2</t>
  </si>
  <si>
    <t>ALVENARIA DE VEDAÇÃO</t>
  </si>
  <si>
    <t>5.2.1</t>
  </si>
  <si>
    <t>103323</t>
  </si>
  <si>
    <t>ALVENARIA DE VEDAÇÃO DE BLOCOS CERÂMICOS FURADOS NA VERTICAL DE 9X19X39 CM (ESPESSURA 9 CM) E ARGAMASSA DE ASSENTAMENTO COM PREPARO MANUAL. AF_12/2021</t>
  </si>
  <si>
    <t>5.2.2</t>
  </si>
  <si>
    <t>103357</t>
  </si>
  <si>
    <t>ALVENARIA DE VEDAÇÃO DE BLOCOS CERÂMICOS FURADOS NA HORIZONTAL DE 9X19X29 CM (ESPESSURA 9 CM) E ARGAMASSA DE ASSENTAMENTO COM PREPARO MANUAL. AF_12/2021</t>
  </si>
  <si>
    <t>5.2.3</t>
  </si>
  <si>
    <t>103325</t>
  </si>
  <si>
    <t>ALVENARIA DE VEDAÇÃO DE BLOCOS CERÂMICOS FURADOS NA VERTICAL DE 14X19X39 CM (ESPESSURA 14 CM) E ARGAMASSA DE ASSENTAMENTO COM PREPARO MANUAL. AF_12/2021</t>
  </si>
  <si>
    <t>5.2.4</t>
  </si>
  <si>
    <t>101159</t>
  </si>
  <si>
    <t>ALVENARIA DE VEDAÇÃO DE BLOCOS CERÂMICOS MACIÇOS DE 5X10X20CM (ESPESSURA 10CM) E ARGAMASSA DE ASSENTAMENTO COM PREPARO EM BETONEIRA. AF_05/2020</t>
  </si>
  <si>
    <t>5.2.5</t>
  </si>
  <si>
    <t>93202</t>
  </si>
  <si>
    <t>FIXAÇÃO (ENCUNHAMENTO) DE ALVENARIA DE VEDAÇÃO COM TIJOLO MACIÇO. AF_03/2016</t>
  </si>
  <si>
    <t>5.2.6</t>
  </si>
  <si>
    <t>102253</t>
  </si>
  <si>
    <t>DIVISORIA SANITÁRIA, TIPO CABINE, EM GRANITO CINZA POLIDO, ESP = 3CM, ASSENTADO COM ARGAMASSA COLANTE AC III-E, EXCLUSIVE FERRAGENS. AF_01/2021</t>
  </si>
  <si>
    <t>5.2.7</t>
  </si>
  <si>
    <t>96361</t>
  </si>
  <si>
    <t>PAREDE COM PLACAS DE GESSO ACARTONADO (DRYWALL), PARA USO INTERNO, COM DUAS FACES SIMPLES E ESTRUTURA METÁLICA COM GUIAS DUPLAS, COM VÃOS. AF_06/2017_P</t>
  </si>
  <si>
    <t>5.3</t>
  </si>
  <si>
    <t>ALVENARIA DA MURETA</t>
  </si>
  <si>
    <t>5.3.1</t>
  </si>
  <si>
    <t>6.1</t>
  </si>
  <si>
    <t>PORTAS DE MADEIRA</t>
  </si>
  <si>
    <t>6.1.1</t>
  </si>
  <si>
    <t>90842</t>
  </si>
  <si>
    <t>KIT DE PORTA DE MADEIRA PARA PINTURA, SEMI-OCA (LEVE OU MÉDIA), PADRÃO MÉDIO, 70X210CM, ESPESSURA DE 3,5CM, ITENS INCLUSOS: DOBRADIÇAS, MONTAGEM E INSTALAÇÃO DO BATENTE, FECHADURA COM EXECUÇÃO DO FURO - FORNECIMENTO E INSTALAÇÃO. AF_12/2019</t>
  </si>
  <si>
    <t>6.1.2</t>
  </si>
  <si>
    <t>90843</t>
  </si>
  <si>
    <t>KIT DE PORTA DE MADEIRA PARA PINTURA, SEMI-OCA (LEVE OU MÉDIA), PADRÃO MÉDIO, 80X210CM, ESPESSURA DE 3,5CM, ITENS INCLUSOS: DOBRADIÇAS, MONTAGEM E INSTALAÇÃO DO BATENTE, FECHADURA COM EXECUÇÃO DO FURO - FORNECIMENTO E INSTALAÇÃO. AF_12/2019</t>
  </si>
  <si>
    <t>6.1.3</t>
  </si>
  <si>
    <t>6.1.4</t>
  </si>
  <si>
    <t>6.1.5</t>
  </si>
  <si>
    <t>6.1.6</t>
  </si>
  <si>
    <t>90841</t>
  </si>
  <si>
    <t>KIT DE PORTA DE MADEIRA PARA PINTURA, SEMI-OCA (LEVE OU MÉDIA), PADRÃO MÉDIO, 60X210CM, ESPESSURA DE 3,5CM, ITENS INCLUSOS: DOBRADIÇAS, MONTAGEM E INSTALAÇÃO DO BATENTE, FECHADURA COM EXECUÇÃO DO FURO - FORNECIMENTO E INSTALAÇÃO. AF_12/2019</t>
  </si>
  <si>
    <t>6.2</t>
  </si>
  <si>
    <t>FERRAGENS E ACESSÓRIOS</t>
  </si>
  <si>
    <t>6.2.1</t>
  </si>
  <si>
    <t>100705</t>
  </si>
  <si>
    <t>TARJETA TIPO LIVRE/OCUPADO PARA PORTA DE BANHEIRO. AF_12/2019</t>
  </si>
  <si>
    <t>6.2.2</t>
  </si>
  <si>
    <t>100874</t>
  </si>
  <si>
    <t>PUXADOR PARA PCD, FIXADO NA PORTA - FORNECIMENTO E INSTALAÇÃO. AF_01/2020</t>
  </si>
  <si>
    <t>13.205.0025-0</t>
  </si>
  <si>
    <t>13.205.0025-A</t>
  </si>
  <si>
    <t>Proteção de portas em vinil de alto impacto, com acabamento texturizado, várias cores. FORNECIMENTO e COLOCAÇÃO</t>
  </si>
  <si>
    <t>6.2.3</t>
  </si>
  <si>
    <t>6.3</t>
  </si>
  <si>
    <t>PORTAS EM ALUMÍNIO</t>
  </si>
  <si>
    <t>6.3.1</t>
  </si>
  <si>
    <t>91338</t>
  </si>
  <si>
    <t>PORTA DE ALUMÍNIO DE ABRIR COM LAMBRI, COM GUARNIÇÃO, FIXAÇÃO COM PARAFUSOS - FORNECIMENTO E INSTALAÇÃO. AF_12/2019</t>
  </si>
  <si>
    <t>6.3.2</t>
  </si>
  <si>
    <t>6.3.3</t>
  </si>
  <si>
    <t>6.3.4</t>
  </si>
  <si>
    <t>100702</t>
  </si>
  <si>
    <t>PORTA DE CORRER DE ALUMÍNIO, COM DUAS FOLHAS PARA VIDRO, INCLUSO VIDRO LISO INCOLOR, FECHADURA E PUXADOR, SEM ALIZAR. AF_12/2019</t>
  </si>
  <si>
    <t>6.3.5</t>
  </si>
  <si>
    <t>6.3.6</t>
  </si>
  <si>
    <t>94807</t>
  </si>
  <si>
    <t>PORTA EM AÇO DE ABRIR TIPO VENEZIANA SEM GUARNIÇÃO, 87X210CM, FIXAÇÃO COM PARAFUSOS - FORNECIMENTO E INSTALAÇÃO. AF_12/2019</t>
  </si>
  <si>
    <t>6.3.7</t>
  </si>
  <si>
    <t>6.4</t>
  </si>
  <si>
    <t>PORTAS DE VIDRO - PV</t>
  </si>
  <si>
    <t>6.4.1</t>
  </si>
  <si>
    <t>102185</t>
  </si>
  <si>
    <t>PORTA DE ABRIR COM MOLA HIDRÁULICA, EM VIDRO TEMPERADO, 2 FOLHAS DE 90X210 CM, ESPESSURA DD 10MM, INCLUSIVE ACESSÓRIOS. AF_01/2021</t>
  </si>
  <si>
    <t>6.4.2</t>
  </si>
  <si>
    <t>6.4.3</t>
  </si>
  <si>
    <t>102179</t>
  </si>
  <si>
    <t>INSTALAÇÃO DE VIDRO TEMPERADO, E = 6 MM, ENCAIXADO EM PERFIL U. AF_01/2021_P</t>
  </si>
  <si>
    <t>6.5</t>
  </si>
  <si>
    <t>JANELAS DE ALUMÍNIO - JA</t>
  </si>
  <si>
    <t>6.5.1</t>
  </si>
  <si>
    <t>94559</t>
  </si>
  <si>
    <t>JANELA DE AÇO TIPO BASCULANTE PARA VIDROS, COM BATENTE, FERRAGENS E PINTURA ANTICORROSIVA. EXCLUSIVE VIDROS, ACABAMENTO, ALIZAR E CONTRAMARCO. FORNECIMENTO E INSTALAÇÃO. AF_12/2019</t>
  </si>
  <si>
    <t>6.5.2</t>
  </si>
  <si>
    <t>6.5.3</t>
  </si>
  <si>
    <t>100674</t>
  </si>
  <si>
    <t>JANELA FIXA DE ALUMÍNIO PARA VIDRO, COM VIDRO, BATENTE E FERRAGENS. EXCLUSIVE ACABAMENTO, ALIZAR E CONTRAMARCO. FORNECIMENTO E INSTALAÇÃO. AF_12/2019</t>
  </si>
  <si>
    <t>6.5.4</t>
  </si>
  <si>
    <t>6.5.5</t>
  </si>
  <si>
    <t>6.5.6</t>
  </si>
  <si>
    <t>14.003.0076-0</t>
  </si>
  <si>
    <t>14.003.0076-A</t>
  </si>
  <si>
    <t>Janela basculante de alumínio anodizado ao natural, com 2 ordens sendo a inferior fixa, em perfis série 28. FORNECIMENTO e COLOCAÇÃO</t>
  </si>
  <si>
    <t>6.5.7</t>
  </si>
  <si>
    <t>6.5.8</t>
  </si>
  <si>
    <t>6.5.9</t>
  </si>
  <si>
    <t>14.003.0160-0</t>
  </si>
  <si>
    <t>14.003.0160-A</t>
  </si>
  <si>
    <t>Caixilho fixo de alumínio anodizado ao natural, série 28, em veneziana. FORNECIMENTO e COLOCAÇÃO</t>
  </si>
  <si>
    <t>36887</t>
  </si>
  <si>
    <t>TELA DE FIBRA DE VIDRO, ACABAMENTO ANTI-ALCALINO, MALHA 10 X 10 MM</t>
  </si>
  <si>
    <t>6.5.10</t>
  </si>
  <si>
    <t>6.5.11</t>
  </si>
  <si>
    <t>6.5.12</t>
  </si>
  <si>
    <t>6.5.13</t>
  </si>
  <si>
    <t>6.5.14</t>
  </si>
  <si>
    <t>6.5.15</t>
  </si>
  <si>
    <t>6.5.16</t>
  </si>
  <si>
    <t>6.5.17</t>
  </si>
  <si>
    <t>6.6</t>
  </si>
  <si>
    <t>VIDROS</t>
  </si>
  <si>
    <t>6.6.1</t>
  </si>
  <si>
    <t>6.6.2</t>
  </si>
  <si>
    <t>102180</t>
  </si>
  <si>
    <t>INSTALAÇÃO DE VIDRO TEMPERADO, E = 8 MM, ENCAIXADO EM PERFIL U. AF_01/2021_P</t>
  </si>
  <si>
    <t>6.6.3</t>
  </si>
  <si>
    <t>102181</t>
  </si>
  <si>
    <t>INSTALAÇÃO DE VIDRO TEMPERADO, E = 10 MM, ENCAIXADO EM PERFIL U. AF_01/2021_P</t>
  </si>
  <si>
    <t>6.6.4</t>
  </si>
  <si>
    <t>14.004.0100-0</t>
  </si>
  <si>
    <t>14.004.0100-A</t>
  </si>
  <si>
    <t>Espelho de cristal, com 4mm de espessura, com moldura de madeira. FORNECIMENTO e COLOCAÇÃO</t>
  </si>
  <si>
    <t>6.7</t>
  </si>
  <si>
    <t>ESQUADRIA - GRADIL METÁLICO</t>
  </si>
  <si>
    <t>6.7.1</t>
  </si>
  <si>
    <t>14.002.0198-0</t>
  </si>
  <si>
    <t>14.002.0198-A</t>
  </si>
  <si>
    <t>Gradil tubular medindo 3,35 x 2,00m, em tela de chapa de metal expandido, malha losangular de 150 x 56mm, chapa de ferro galvanizada a fogo de 1/8”, emoldurada por tubos de ferro galvanizados de 1.1/2”, fixado em estruturas de concreto (exclusive esta) através de 16 parafusos galvanizados. FORNECIMENTO e COLOCAÇÃO</t>
  </si>
  <si>
    <t>6.7.2</t>
  </si>
  <si>
    <t>14.002.0098-0</t>
  </si>
  <si>
    <t>14.002.0098-A</t>
  </si>
  <si>
    <t>Portão de ferro em 2 folhas, medindo 4,30 x 2,73m, com 4 barras quadradas horizontais e 2 barras verticais nos extremos de cada folha, todas com 1.1/2” x 1.1/2”. Entre os montantes extremos de cada folha 11 barras de 3/4” eqüidistantes. No terço inferior de cada folha barras chatas de 3/4” x 1/2” dobradas no formato “S”. Sobre cada barra vertical de 3/4” será colocada uma lança e sobre o batente central 1 pinha. As barras verticais de 3/4” levam 3 e 4 anuetos alternadamente, inclusive fechadura e pintura. FORNECIMENTO e COLOCAÇÃO</t>
  </si>
  <si>
    <t>6.7.4</t>
  </si>
  <si>
    <t>14.002.0199-0</t>
  </si>
  <si>
    <t>14.002.0199-A</t>
  </si>
  <si>
    <t>Gradil eletrofundido tipo orsometal, na malha 65 x 132mm e barra portante 25 x 2mm, fio 5, montantes 2120 x 76 x 8mm, parafusos, pintura eletrostática nas cores verde ou cinza, inclusive MONTAGEM</t>
  </si>
  <si>
    <t>SISTEMAS DE COBERTURA</t>
  </si>
  <si>
    <t>7.1</t>
  </si>
  <si>
    <t>92258</t>
  </si>
  <si>
    <t>INSTALAÇÃO DE TESOURA (INTEIRA OU MEIA), EM AÇO, PARA VÃOS MAIORES OU IGUAIS A 10,0 M E MENORES QUE 12,0 M, INCLUSO IÇAMENTO. AF_07/2019</t>
  </si>
  <si>
    <t>92580</t>
  </si>
  <si>
    <t>TRAMA DE AÇO COMPOSTA POR TERÇAS PARA TELHADOS DE ATÉ 2 ÁGUAS PARA TELHA ONDULADA DE FIBROCIMENTO, METÁLICA, PLÁSTICA OU TERMOACÚSTICA, INCLUSO TRANSPORTE VERTICAL. AF_07/2019</t>
  </si>
  <si>
    <t>7.2</t>
  </si>
  <si>
    <t>16.005.0070-0</t>
  </si>
  <si>
    <t>16.005.0070-A</t>
  </si>
  <si>
    <t>Cobertura em telha térmica de alumínio, trapezoidal dupla, com espessura de 30mm, inclusive todos os acessórios necessários a sua execução. Medida pela área real de cobertura. FORNECIMENTO E COLOCACAO</t>
  </si>
  <si>
    <t>7.3</t>
  </si>
  <si>
    <t>16.007.0023-0</t>
  </si>
  <si>
    <t>16.007.0023-A</t>
  </si>
  <si>
    <t>Cumeeira em chapa de aço galvanizado, com espessura de 0,5mm, 0,30m de aba para cada lado, para telhas trapezoidais.  FORNECIMENTO e COLOCAÇÃO</t>
  </si>
  <si>
    <t>7.4</t>
  </si>
  <si>
    <t>94228</t>
  </si>
  <si>
    <t>CALHA EM CHAPA DE AÇO GALVANIZADO NÚMERO 24, DESENVOLVIMENTO DE 50 CM, INCLUSO TRANSPORTE VERTICAL. AF_07/2019</t>
  </si>
  <si>
    <t>7.5</t>
  </si>
  <si>
    <t>101979</t>
  </si>
  <si>
    <t>CHAPIM (RUFO CAPA) EM AÇO GALVANIZADO, CORTE 33. AF_11/2020</t>
  </si>
  <si>
    <t>IMPERMEABILIZAÇÃO</t>
  </si>
  <si>
    <t>8.1</t>
  </si>
  <si>
    <t>98557</t>
  </si>
  <si>
    <t>IMPERMEABILIZAÇÃO DE SUPERFÍCIE COM EMULSÃO ASFÁLTICA, 2 DEMÃOS AF_06/2018</t>
  </si>
  <si>
    <t>REVESTIMENTOS INTERNO E EXTERNO</t>
  </si>
  <si>
    <t>9.1</t>
  </si>
  <si>
    <t>EDIFICAÇÃO</t>
  </si>
  <si>
    <t>9.1.1</t>
  </si>
  <si>
    <t>87878</t>
  </si>
  <si>
    <t>CHAPISCO APLICADO EM ALVENARIAS E ESTRUTURAS DE CONCRETO INTERNAS, COM COLHER DE PEDREIRO.  ARGAMASSA TRAÇO 1:3 COM PREPARO MANUAL. AF_06/2014</t>
  </si>
  <si>
    <t>9.2</t>
  </si>
  <si>
    <t>EMBOÇOS</t>
  </si>
  <si>
    <t>9.2.1</t>
  </si>
  <si>
    <t>87792</t>
  </si>
  <si>
    <t>EMBOÇO OU MASSA ÚNICA EM ARGAMASSA TRAÇO 1:2:8, PREPARO MECÂNICO COM BETONEIRA 400 L, APLICADA MANUALMENTE EM PANOS CEGOS DE FACHADA (SEM PRESENÇA DE VÃOS), ESPESSURA DE 25 MM. AF_06/2014</t>
  </si>
  <si>
    <t>9.2.2</t>
  </si>
  <si>
    <t>87273</t>
  </si>
  <si>
    <t>REVESTIMENTO CERÂMICO PARA PAREDES INTERNAS COM PLACAS TIPO ESMALTADA EXTRA DE DIMENSÕES 33X45 CM APLICADAS EM AMBIENTES DE ÁREA MAIOR QUE 5 M² NA ALTURA INTEIRA DAS PAREDES. AF_06/2014</t>
  </si>
  <si>
    <t>9.2.3</t>
  </si>
  <si>
    <t>87265</t>
  </si>
  <si>
    <t>REVESTIMENTO CERÂMICO PARA PAREDES INTERNAS COM PLACAS TIPO ESMALTADA EXTRA DE DIMENSÕES 20X20 CM APLICADAS EM AMBIENTES DE ÁREA MAIOR QUE 5 M² NA ALTURA INTEIRA DAS PAREDES. AF_06/2014</t>
  </si>
  <si>
    <t>9.2.4</t>
  </si>
  <si>
    <t>9.2.5</t>
  </si>
  <si>
    <t>9.2.6</t>
  </si>
  <si>
    <t>9.2.7</t>
  </si>
  <si>
    <t>13.205.0020-0</t>
  </si>
  <si>
    <t>13.205.0020-A</t>
  </si>
  <si>
    <t>Idem item 13.205.0010, com largura de 12,7cm</t>
  </si>
  <si>
    <t>9.2.8</t>
  </si>
  <si>
    <t>96110</t>
  </si>
  <si>
    <t>FORRO EM DRYWALL, PARA AMBIENTES RESIDENCIAIS, INCLUSIVE ESTRUTURA DE FIXAÇÃO. AF_05/2017_P</t>
  </si>
  <si>
    <t>9.2.9</t>
  </si>
  <si>
    <t>13.196.0010-0</t>
  </si>
  <si>
    <t>13.196.0010-A</t>
  </si>
  <si>
    <t>Forro removível composto de chapa de gesso acartonado, tipo ST (standard) a ser aplicado no sistema Drywall, com placa de borda quadrada de 625x625mm, nas espessuras de 6,5, 9,5 ou 12,5mm, estruturado em perfis tipo travessa “T” de aço galvanizado, alumínio ou de ligas de alumínio, espessura mínima de 0,5mm com pintura eletrostática ou convencional, suspensa por meio de pendurais, fixados em estrutura superior. FORNECIMENTO e COLOCAÇÃO</t>
  </si>
  <si>
    <t>9.3</t>
  </si>
  <si>
    <t>MURETA</t>
  </si>
  <si>
    <t>9.3.1</t>
  </si>
  <si>
    <t>9.3.2</t>
  </si>
  <si>
    <t>SISTEMAS DE PISOS</t>
  </si>
  <si>
    <t>10.1</t>
  </si>
  <si>
    <t>PAVIMENTAÇÃO INTERNA</t>
  </si>
  <si>
    <t>10.1.1</t>
  </si>
  <si>
    <t>87630</t>
  </si>
  <si>
    <t>CONTRAPISO EM ARGAMASSA TRAÇO 1:4 (CIMENTO E AREIA), PREPARO MECÂNICO COM BETONEIRA 400 L, APLICADO EM ÁREAS SECAS SOBRE LAJE, ADERIDO, ACABAMENTO NÃO REFORÇADO, ESPESSURA 3CM. AF_07/2021</t>
  </si>
  <si>
    <t>10.1.2</t>
  </si>
  <si>
    <t>98679</t>
  </si>
  <si>
    <t>PISO CIMENTADO, TRAÇO 1:3 (CIMENTO E AREIA), ACABAMENTO LISO, ESPESSURA 2,0 CM, PREPARO MECÂNICO DA ARGAMASSA. AF_09/2020</t>
  </si>
  <si>
    <t>10.1.3</t>
  </si>
  <si>
    <t>102494</t>
  </si>
  <si>
    <t>PINTURA DE PISO COM TINTA EPÓXI, APLICAÇÃO MANUAL, 2 DEMÃOS, INCLUSO PRIMER EPÓXI. AF_05/2021</t>
  </si>
  <si>
    <t>10.1.4</t>
  </si>
  <si>
    <t>87251</t>
  </si>
  <si>
    <t>REVESTIMENTO CERÂMICO PARA PISO COM PLACAS TIPO ESMALTADA EXTRA DE DIMENSÕES 45X45 CM APLICADA EM AMBIENTES DE ÁREA MAIOR QUE 10 M2. AF_06/2014</t>
  </si>
  <si>
    <t>10.1.5</t>
  </si>
  <si>
    <t>87257</t>
  </si>
  <si>
    <t>REVESTIMENTO CERÂMICO PARA PISO COM PLACAS TIPO ESMALTADA EXTRA DE DIMENSÕES 60X60 CM APLICADA EM AMBIENTES DE ÁREA MAIOR QUE 10 M2. AF_06/2014</t>
  </si>
  <si>
    <t>10.1.6</t>
  </si>
  <si>
    <t>101727</t>
  </si>
  <si>
    <t>PISO VINÍLICO SEMI-FLEXÍVEL EM PLACAS, PADRÃO LISO, ESPESSURA 3,2 MM, FIXADO COM COLA. AF_09/2020</t>
  </si>
  <si>
    <t>10.1.7</t>
  </si>
  <si>
    <t>101094</t>
  </si>
  <si>
    <t>PISO PODOTÁTIL, DIRECIONAL OU ALERTA, ASSENTADO SOBRE ARGAMASSA. AF_05/2020</t>
  </si>
  <si>
    <t>10.1.8</t>
  </si>
  <si>
    <t>10.1.9</t>
  </si>
  <si>
    <t>10.1.10</t>
  </si>
  <si>
    <t>88650</t>
  </si>
  <si>
    <t>RODAPÉ CERÂMICO DE 7CM DE ALTURA COM PLACAS TIPO ESMALTADA EXTRA DE DIMENSÕES 60X60CM. AF_06/2014</t>
  </si>
  <si>
    <t>10.1.11</t>
  </si>
  <si>
    <t>13.390.0070-0</t>
  </si>
  <si>
    <t>13.390.0070-A</t>
  </si>
  <si>
    <t>Suporte curvo e perfil de arremate para piso vinílico. FORNECIMENTO e COLOCAÇÃO</t>
  </si>
  <si>
    <t>10.1.12</t>
  </si>
  <si>
    <t>13.390.0050-0</t>
  </si>
  <si>
    <t>13.390.0050-A</t>
  </si>
  <si>
    <t>Testeira em material vinílico com 6cm de largura. FORNECIMENTO e COLOCAÇÃO</t>
  </si>
  <si>
    <t>10.1.13</t>
  </si>
  <si>
    <t>98689</t>
  </si>
  <si>
    <t>SOLEIRA EM GRANITO, LARGURA 15 CM, ESPESSURA 2,0 CM. AF_09/2020</t>
  </si>
  <si>
    <t>10.1.14</t>
  </si>
  <si>
    <t>13.365.0035-0</t>
  </si>
  <si>
    <t>13.365.0035-A</t>
  </si>
  <si>
    <t>Idem item 13.365.0025, com 3 x 25cm</t>
  </si>
  <si>
    <t>10.2</t>
  </si>
  <si>
    <t>PAVIMENTAÇÃO EXTERNA</t>
  </si>
  <si>
    <t>10.2.1</t>
  </si>
  <si>
    <t>94996</t>
  </si>
  <si>
    <t>EXECUÇÃO DE PASSEIO (CALÇADA) OU PISO DE CONCRETO COM CONCRETO MOLDADO IN LOCO, FEITO EM OBRA, ACABAMENTO CONVENCIONAL, ESPESSURA 10 CM, ARMADO. AF_07/2016</t>
  </si>
  <si>
    <t>10.2.2</t>
  </si>
  <si>
    <t>94963</t>
  </si>
  <si>
    <t>CONCRETO FCK = 15MPA, TRAÇO 1:3,4:3,5 (EM MASSA SECA DE CIMENTO/ AREIA MÉDIA/ BRITA 1) - PREPARO MECÂNICO COM BETONEIRA 400 L. AF_05/2021</t>
  </si>
  <si>
    <t>10.2.3</t>
  </si>
  <si>
    <t>92396</t>
  </si>
  <si>
    <t>EXECUÇÃO DE PASSEIO EM PISO INTERTRAVADO, COM BLOCO RETANGULAR COR NATURAL DE 20 X 10 CM, ESPESSURA 6 CM. AF_12/2015</t>
  </si>
  <si>
    <t>10.2.4</t>
  </si>
  <si>
    <t>10.2.5</t>
  </si>
  <si>
    <t>10.2.6</t>
  </si>
  <si>
    <t>06.101.0001-0</t>
  </si>
  <si>
    <t>06.101.0001-A</t>
  </si>
  <si>
    <t>Colchão drenante, com camada de 30cm de pedra britada nº 3 e filtro de transição de manta geotêxtil 100% polipropileno ou 100% poliéster, incluindo fornecimento e colocaçãodos materiais</t>
  </si>
  <si>
    <t>10.2.7</t>
  </si>
  <si>
    <t>98504</t>
  </si>
  <si>
    <t>PLANTIO DE GRAMA BATATAIS EM PLACAS. AF_05/2018</t>
  </si>
  <si>
    <t>PINTURAS E ACABAMENTOS</t>
  </si>
  <si>
    <t>11.1</t>
  </si>
  <si>
    <t>11.1.1</t>
  </si>
  <si>
    <t>96132</t>
  </si>
  <si>
    <t>APLICAÇÃO MANUAL DE MASSA ACRÍLICA EM PANOS DE FACHADA SEM PRESENÇA DE VÃOS, DE EDIFÍCIOS DE MÚLTIPLOS PAVIMENTOS, DUAS DEMÃOS. AF_05/2017</t>
  </si>
  <si>
    <t>11.1.2</t>
  </si>
  <si>
    <t>88489</t>
  </si>
  <si>
    <t>APLICAÇÃO MANUAL DE PINTURA COM TINTA LÁTEX ACRÍLICA EM PAREDES, DUAS DEMÃOS. AF_06/2014</t>
  </si>
  <si>
    <t>11.1.3</t>
  </si>
  <si>
    <t>88488</t>
  </si>
  <si>
    <t>APLICAÇÃO MANUAL DE PINTURA COM TINTA LÁTEX ACRÍLICA EM TETO, DUAS DEMÃOS. AF_06/2014</t>
  </si>
  <si>
    <t>11.1.4</t>
  </si>
  <si>
    <t>102219</t>
  </si>
  <si>
    <t>PINTURA TINTA DE ACABAMENTO (PIGMENTADA) ESMALTE SINTÉTICO ACETINADO EM MADEIRA, 2 DEMÃOS. AF_01/2021</t>
  </si>
  <si>
    <t>11.1.5</t>
  </si>
  <si>
    <t>11.1.6</t>
  </si>
  <si>
    <t>100742</t>
  </si>
  <si>
    <t>PINTURA COM TINTA ALQUÍDICA DE ACABAMENTO (ESMALTE SINTÉTICO ACETINADO) APLICADA A ROLO OU PINCEL SOBRE SUPERFÍCIES METÁLICAS (EXCETO PERFIL) EXECUTADO EM OBRA (POR DEMÃO). AF_01/2020</t>
  </si>
  <si>
    <t>11.1.7</t>
  </si>
  <si>
    <t>17.013.0030-0</t>
  </si>
  <si>
    <t>17.013.0030-A</t>
  </si>
  <si>
    <t>Pintura interna ou externa sobre concreto liso ou revestimento, com tinta aquosa a base de epóxi incolor ou em cores, inclusive limpeza, e duas demãos de acabamento</t>
  </si>
  <si>
    <t>11.1.8</t>
  </si>
  <si>
    <t>11.2</t>
  </si>
  <si>
    <t>11.2.1</t>
  </si>
  <si>
    <t>96135</t>
  </si>
  <si>
    <t>APLICAÇÃO MANUAL DE MASSA ACRÍLICA EM PAREDES EXTERNAS DE CASAS, DUAS DEMÃOS. AF_05/2017</t>
  </si>
  <si>
    <t>11.2.2</t>
  </si>
  <si>
    <t xml:space="preserve"> INSTALAÇÃO HIDRÁULICA</t>
  </si>
  <si>
    <t>12.1</t>
  </si>
  <si>
    <t>TUBULAÇÕES E CONEXÕES DE PVC RÍGIDO</t>
  </si>
  <si>
    <t>12.1.1</t>
  </si>
  <si>
    <t>89450</t>
  </si>
  <si>
    <t>TUBO, PVC, SOLDÁVEL, DN 60MM, INSTALADO EM PRUMADA DE ÁGUA - FORNECIMENTO E INSTALAÇÃO. AF_06/2022</t>
  </si>
  <si>
    <t>12.1.2</t>
  </si>
  <si>
    <t>89451</t>
  </si>
  <si>
    <t>TUBO, PVC, SOLDÁVEL, DN 75MM, INSTALADO EM PRUMADA DE ÁGUA - FORNECIMENTO E INSTALAÇÃO. AF_06/2022</t>
  </si>
  <si>
    <t>12.1.3</t>
  </si>
  <si>
    <t>89452</t>
  </si>
  <si>
    <t>TUBO, PVC, SOLDÁVEL, DN 85MM, INSTALADO EM PRUMADA DE ÁGUA - FORNECIMENTO E INSTALAÇÃO. AF_06/2022</t>
  </si>
  <si>
    <t>12.1.4</t>
  </si>
  <si>
    <t>89714</t>
  </si>
  <si>
    <t>TUBO PVC, SERIE NORMAL, ESGOTO PREDIAL, DN 100 MM, FORNECIDO E INSTALADO EM RAMAL DE DESCARGA OU RAMAL DE ESGOTO SANITÁRIO. AF_12/2014</t>
  </si>
  <si>
    <t>12.1.5</t>
  </si>
  <si>
    <t>94715</t>
  </si>
  <si>
    <t>ADAPTADOR COM FLANGES LIVRES, PVC, SOLDÁVEL, DN 110 MM X 4 , INSTALADO EM RESERVAÇÃO DE ÁGUA DE EDIFICAÇÃO QUE POSSUA RESERVATÓRIO DE FIBRA/FIBROCIMENTO   FORNECIMENTO E INSTALAÇÃO. AF_06/2016</t>
  </si>
  <si>
    <t>12.1.6</t>
  </si>
  <si>
    <t>94714</t>
  </si>
  <si>
    <t>ADAPTADOR COM FLANGES LIVRES, PVC, SOLDÁVEL, DN 85 MM X 3 , INSTALADO EM RESERVAÇÃO DE ÁGUA DE EDIFICAÇÃO QUE POSSUA RESERVATÓRIO DE FIBRA/FIBROCIMENTO   FORNECIMENTO E INSTALAÇÃO. AF_06/2016</t>
  </si>
  <si>
    <t>12.1.7</t>
  </si>
  <si>
    <t>94709</t>
  </si>
  <si>
    <t>ADAPTADOR COM FLANGES LIVRES, PVC, SOLDÁVEL, DN 32 MM X 1 , INSTALADO EM RESERVAÇÃO DE ÁGUA DE EDIFICAÇÃO QUE POSSUA RESERVATÓRIO DE FIBRA/FIBROCIMENTO   FORNECIMENTO E INSTALAÇÃO. AF_06/2016</t>
  </si>
  <si>
    <t>12.1.8</t>
  </si>
  <si>
    <t>89616</t>
  </si>
  <si>
    <t>ADAPTADOR CURTO COM BOLSA E ROSCA PARA REGISTRO, PVC, SOLDÁVEL, DN 85MM X 3 , INSTALADO EM PRUMADA DE ÁGUA - FORNECIMENTO E INSTALAÇÃO. AF_06/2022</t>
  </si>
  <si>
    <t>12.1.9</t>
  </si>
  <si>
    <t>89610</t>
  </si>
  <si>
    <t>ADAPTADOR CURTO COM BOLSA E ROSCA PARA REGISTRO, PVC, SOLDÁVEL, DN 60MM X 2 , INSTALADO EM PRUMADA DE ÁGUA - FORNECIMENTO E INSTALAÇÃO. AF_06/2022</t>
  </si>
  <si>
    <t>12.1.10</t>
  </si>
  <si>
    <t>12.1.11</t>
  </si>
  <si>
    <t>89380</t>
  </si>
  <si>
    <t>LUVA DE REDUÇÃO, PVC, SOLDÁVEL, DN 32MM X 25MM, INSTALADO EM RAMAL OU SUB-RAMAL DE ÁGUA - FORNECIMENTO E INSTALAÇÃO. AF_06/2022</t>
  </si>
  <si>
    <t>12.1.12</t>
  </si>
  <si>
    <t>89605</t>
  </si>
  <si>
    <t>LUVA DE REDUÇÃO, PVC, SOLDÁVEL, DN 60MM X 50MM, INSTALADO EM PRUMADA DE ÁGUA - FORNECIMENTO E INSTALAÇÃO. AF_06/2022</t>
  </si>
  <si>
    <t>12.1.13</t>
  </si>
  <si>
    <t>12.1.14</t>
  </si>
  <si>
    <t>89433</t>
  </si>
  <si>
    <t>LUVA DE REDUÇÃO, PVC, SOLDÁVEL, DN 40MM X 32MM, INSTALADO EM RAMAL DE DISTRIBUIÇÃO DE ÁGUA - FORNECIMENTO E INSTALAÇÃO. AF_06/2022</t>
  </si>
  <si>
    <t>12.1.15</t>
  </si>
  <si>
    <t>12.1.16</t>
  </si>
  <si>
    <t>89549</t>
  </si>
  <si>
    <t>REDUÇÃO EXCÊNTRICA, PVC, SERIE R, ÁGUA PLUVIAL, DN 75 X 50 MM, JUNTA ELÁSTICA, FORNECIDO E INSTALADO EM RAMAL DE ENCAMINHAMENTO. AF_06/2022</t>
  </si>
  <si>
    <t>12.1.17</t>
  </si>
  <si>
    <t>15.038.0020-0</t>
  </si>
  <si>
    <t>15.038.0020-A</t>
  </si>
  <si>
    <t>Bucha de redução com rosca, com diâmetro de 2” x 1.1/2”. FORNECIMENTO</t>
  </si>
  <si>
    <t>12.1.18</t>
  </si>
  <si>
    <t>89515</t>
  </si>
  <si>
    <t>JOELHO 45 GRAUS, PVC, SOLDÁVEL, DN 75MM, INSTALADO EM PRUMADA DE ÁGUA - FORNECIMENTO E INSTALAÇÃO. AF_06/2022</t>
  </si>
  <si>
    <t>12.1.19</t>
  </si>
  <si>
    <t>89523</t>
  </si>
  <si>
    <t>JOELHO 45 GRAUS, PVC, SOLDÁVEL, DN 85MM, INSTALADO EM PRUMADA DE ÁGUA - FORNECIMENTO E INSTALAÇÃO. AF_06/2022</t>
  </si>
  <si>
    <t>12.1.20</t>
  </si>
  <si>
    <t>89505</t>
  </si>
  <si>
    <t>JOELHO 90 GRAUS, PVC, SOLDÁVEL, DN 60MM, INSTALADO EM PRUMADA DE ÁGUA - FORNECIMENTO E INSTALAÇÃO. AF_06/2022</t>
  </si>
  <si>
    <t>12.1.21</t>
  </si>
  <si>
    <t>89521</t>
  </si>
  <si>
    <t>JOELHO 90 GRAUS, PVC, SOLDÁVEL, DN 85MM, INSTALADO EM PRUMADA DE ÁGUA - FORNECIMENTO E INSTALAÇÃO. AF_06/2022</t>
  </si>
  <si>
    <t>12.1.22</t>
  </si>
  <si>
    <t>12.1.23</t>
  </si>
  <si>
    <t>89529</t>
  </si>
  <si>
    <t>JOELHO 90 GRAUS, PVC, SERIE R, ÁGUA PLUVIAL, DN 100 MM, JUNTA ELÁSTICA, FORNECIDO E INSTALADO EM RAMAL DE ENCAMINHAMENTO. AF_06/2022</t>
  </si>
  <si>
    <t>12.1.24</t>
  </si>
  <si>
    <t>89566</t>
  </si>
  <si>
    <t>TÊ, PVC, SERIE R, ÁGUA PLUVIAL, DN 75 MM, JUNTA ELÁSTICA, FORNECIDO E INSTALADO EM RAMAL DE ENCAMINHAMENTO. AF_06/2022</t>
  </si>
  <si>
    <t>12.1.25</t>
  </si>
  <si>
    <t>12.1.26</t>
  </si>
  <si>
    <t>89559</t>
  </si>
  <si>
    <t>TÊ DE INSPEÇÃO, PVC, SERIE R, ÁGUA PLUVIAL, DN 100 MM, JUNTA ELÁSTICA, FORNECIDO E INSTALADO EM RAMAL DE ENCAMINHAMENTO. AF_06/2022</t>
  </si>
  <si>
    <t>12.1.27</t>
  </si>
  <si>
    <t>89630</t>
  </si>
  <si>
    <t>TE DE REDUÇÃO, PVC, SOLDÁVEL, DN 75MM X 50MM, INSTALADO EM PRUMADA DE ÁGUA - FORNECIMENTO E INSTALAÇÃO. AF_06/2022</t>
  </si>
  <si>
    <t>12.1.28</t>
  </si>
  <si>
    <t>12.1.29</t>
  </si>
  <si>
    <t>12.1.30</t>
  </si>
  <si>
    <t>89632</t>
  </si>
  <si>
    <t>TE DE REDUÇÃO, PVC, SOLDÁVEL, DN 85MM X 60MM, INSTALADO EM PRUMADA DE ÁGUA - FORNECIMENTO E INSTALAÇÃO. AF_06/2022</t>
  </si>
  <si>
    <t>12.1.31</t>
  </si>
  <si>
    <t>12.1.32</t>
  </si>
  <si>
    <t>90374</t>
  </si>
  <si>
    <t>TÊ COM BUCHA DE LATÃO NA BOLSA CENTRAL, PVC, SOLDÁVEL, DN 25MM X 3/4 , INSTALADO EM RAMAL OU SUB-RAMAL DE ÁGUA - FORNECIMENTO E INSTALAÇÃO. AF_06/2022</t>
  </si>
  <si>
    <t>12.2</t>
  </si>
  <si>
    <t>TUBULAÇÕES E CONEXÕES - METAIS</t>
  </si>
  <si>
    <t>12.2.3</t>
  </si>
  <si>
    <t>94500</t>
  </si>
  <si>
    <t>REGISTRO DE GAVETA BRUTO, LATÃO, ROSCÁVEL, 3" - FORNECIMENTO E INSTALAÇÃO. AF_08/2021</t>
  </si>
  <si>
    <t>12.2.4</t>
  </si>
  <si>
    <t>94501</t>
  </si>
  <si>
    <t>REGISTRO DE GAVETA BRUTO, LATÃO, ROSCÁVEL, 4" - FORNECIMENTO E INSTALAÇÃO. AF_08/2021</t>
  </si>
  <si>
    <t>13.1</t>
  </si>
  <si>
    <t>DRENAGEM DE ÁGUAS PLUVIAIS</t>
  </si>
  <si>
    <t>ACESSÓRIOS</t>
  </si>
  <si>
    <t>13.2.1</t>
  </si>
  <si>
    <t>15.003.0177-0</t>
  </si>
  <si>
    <t>15.003.0177-A</t>
  </si>
  <si>
    <t>Ralo de cobertura semi-esférico (tipo abacaxi), com 3”.  FORNECIMENTO e COLOCAÇÃO</t>
  </si>
  <si>
    <t>13.2.2</t>
  </si>
  <si>
    <t>06.012.0001-0</t>
  </si>
  <si>
    <t>06.012.0001-A</t>
  </si>
  <si>
    <t>Caixa de areia de concreto armado de 1,00 x 1,00 x 1,80m, para coletor de águas pluviais de 0,40m de diâmetro com paredes de 0,15m de espessura, sendo a base em concreto dosado para fck=10MPa e revestida de argamassa de cimento e areia, no traço 1:4 em volume, degraus de ferro fundido, inclusive fornecimento de todos os materiais</t>
  </si>
  <si>
    <t xml:space="preserve"> INSTALAÇÃO SANITÁRIA</t>
  </si>
  <si>
    <t>14.1</t>
  </si>
  <si>
    <t>15.004.0212-0</t>
  </si>
  <si>
    <t>15.004.0212-A</t>
  </si>
  <si>
    <t>Idem item 15.004.0210, no diâmetro de 75mm</t>
  </si>
  <si>
    <t>14.2</t>
  </si>
  <si>
    <t>15.004.0210-0</t>
  </si>
  <si>
    <t>15.004.0210-A</t>
  </si>
  <si>
    <t>Tubo para ventilação em PVC de 100mm, inclusive conexões.  FORNECIMENTO e ASSENTAMENTO</t>
  </si>
  <si>
    <t>14.3</t>
  </si>
  <si>
    <t>15.002.0662-0</t>
  </si>
  <si>
    <t>15.002.0662-A</t>
  </si>
  <si>
    <t>Filtro anaeróbio, de anéis de concreto pré-moldado, medindo 1200 x 2000mm. FORNECIMENTO e COLOCAÇÃO</t>
  </si>
  <si>
    <t>14.4</t>
  </si>
  <si>
    <t>15.002.0580-0</t>
  </si>
  <si>
    <t>15.002.0580-A</t>
  </si>
  <si>
    <t>Fossa séptica, de câmara submersa, tipo imhoff de concreto pré-moldado, medindo 2000 x 2000mm. FORNECIMENTO e COLOCAÇÃO</t>
  </si>
  <si>
    <t>LOUÇAS, ACESSÓRIOS E METAIS</t>
  </si>
  <si>
    <t>15.1</t>
  </si>
  <si>
    <t>95470</t>
  </si>
  <si>
    <t>VASO SANITARIO SIFONADO CONVENCIONAL COM LOUÇA BRANCA, INCLUSO CONJUNTO DE LIGAÇÃO PARA BACIA SANITÁRIA AJUSTÁVEL - FORNECIMENTO E INSTALAÇÃO. AF_10/2016</t>
  </si>
  <si>
    <t>15.2</t>
  </si>
  <si>
    <t>100848</t>
  </si>
  <si>
    <t>VASO SANITÁRIO INFANTIL LOUÇA BRANCA - FORNECIMENTO E INSTALACAO. AF_01/2020</t>
  </si>
  <si>
    <t>15.3</t>
  </si>
  <si>
    <t>99857</t>
  </si>
  <si>
    <t>CORRIMÃO SIMPLES, DIÂMETRO EXTERNO = 1 1/2", EM ALUMÍNIO. AF_04/2019_P</t>
  </si>
  <si>
    <t>15.4</t>
  </si>
  <si>
    <t>99635</t>
  </si>
  <si>
    <t>VÁLVULA DE DESCARGA METÁLICA, BASE 1 1/2", ACABAMENTO METALICO CROMADO - FORNECIMENTO E INSTALAÇÃO. AF_08/2021</t>
  </si>
  <si>
    <t>15.5</t>
  </si>
  <si>
    <t>86901</t>
  </si>
  <si>
    <t>CUBA DE EMBUTIR OVAL EM LOUÇA BRANCA, 35 X 50CM OU EQUIVALENTE - FORNECIMENTO E INSTALAÇÃO. AF_01/2020</t>
  </si>
  <si>
    <t>15.6</t>
  </si>
  <si>
    <t>86900</t>
  </si>
  <si>
    <t>CUBA DE EMBUTIR RETANGULAR DE AÇO INOXIDÁVEL, 46 X 30 X 12 CM - FORNECIMENTO E INSTALAÇÃO. AF_01/2020</t>
  </si>
  <si>
    <t>15.7</t>
  </si>
  <si>
    <t>86936</t>
  </si>
  <si>
    <t>CUBA DE EMBUTIR DE AÇO INOXIDÁVEL MÉDIA, INCLUSO VÁLVULA TIPO AMERICANA E SIFÃO TIPO GARRAFA EM METAL CROMADO - FORNECIMENTO E INSTALAÇÃO. AF_01/2020</t>
  </si>
  <si>
    <t>15.8</t>
  </si>
  <si>
    <t>86935</t>
  </si>
  <si>
    <t>CUBA DE EMBUTIR DE AÇO INOXIDÁVEL MÉDIA, INCLUSO VÁLVULA TIPO AMERICANA EM METAL CROMADO E SIFÃO FLEXÍVEL EM PVC - FORNECIMENTO E INSTALAÇÃO. AF_01/2020</t>
  </si>
  <si>
    <t>15.9</t>
  </si>
  <si>
    <t>15.004.0055-0</t>
  </si>
  <si>
    <t>15.004.0055-A</t>
  </si>
  <si>
    <t>Instalação e assentamento de banheira (exclusive fornecimento do aparelho), compreendendo:  3,00m de tubo de PVC de 25mm, 3,00m de tubo PVC de 40mm e conexões</t>
  </si>
  <si>
    <t>15.10</t>
  </si>
  <si>
    <t>86903</t>
  </si>
  <si>
    <t>LAVATÓRIO LOUÇA BRANCA COM COLUNA, 45 X 55CM OU EQUIVALENTE, PADRÃO MÉDIO - FORNECIMENTO E INSTALAÇÃO. AF_01/2020</t>
  </si>
  <si>
    <t>15.11</t>
  </si>
  <si>
    <t>86904</t>
  </si>
  <si>
    <t>LAVATÓRIO LOUÇA BRANCA SUSPENSO, 29,5 X 39CM OU EQUIVALENTE, PADRÃO POPULAR - FORNECIMENTO E INSTALAÇÃO. AF_01/2020</t>
  </si>
  <si>
    <t>15.12</t>
  </si>
  <si>
    <t>86919</t>
  </si>
  <si>
    <t>TANQUE DE LOUÇA BRANCA COM COLUNA, 30L OU EQUIVALENTE, INCLUSO SIFÃO FLEXÍVEL EM PVC, VÁLVULA METÁLICA E TORNEIRA DE METAL CROMADO PADRÃO MÉDIO - FORNECIMENTO E INSTALAÇÃO. AF_01/2020</t>
  </si>
  <si>
    <t>15.13</t>
  </si>
  <si>
    <t>100860</t>
  </si>
  <si>
    <t>CHUVEIRO ELÉTRICO COMUM CORPO PLÁSTICO, TIPO DUCHA  FORNECIMENTO E INSTALAÇÃO. AF_01/2020</t>
  </si>
  <si>
    <t>15.14</t>
  </si>
  <si>
    <t>95544</t>
  </si>
  <si>
    <t>PAPELEIRA DE PAREDE EM METAL CROMADO SEM TAMPA, INCLUSO FIXAÇÃO. AF_01/2020</t>
  </si>
  <si>
    <t>15.15</t>
  </si>
  <si>
    <t>18.005.0012-0</t>
  </si>
  <si>
    <t>18.005.0012-A</t>
  </si>
  <si>
    <t>Porta-toalha de papel em plástico ABS. FORNECIMENTO e COLOCAÇÃO</t>
  </si>
  <si>
    <t>15.16</t>
  </si>
  <si>
    <t>18.007.0051-0</t>
  </si>
  <si>
    <t>15.17</t>
  </si>
  <si>
    <t>11777</t>
  </si>
  <si>
    <t>TORNEIRA ELETRICA DE PAREDE, BICA ALTA, PARA COZINHA, 5500 W (110/220 V)</t>
  </si>
  <si>
    <t>15.18</t>
  </si>
  <si>
    <t>15.19</t>
  </si>
  <si>
    <t>86909</t>
  </si>
  <si>
    <t>TORNEIRA CROMADA TUBO MÓVEL, DE MESA, 1/2 OU 3/4, PARA PIA DE COZINHA, PADRÃO ALTO - FORNECIMENTO E INSTALAÇÃO. AF_01/2020</t>
  </si>
  <si>
    <t>15.20</t>
  </si>
  <si>
    <t>86916</t>
  </si>
  <si>
    <t>TORNEIRA PLÁSTICA 3/4 PARA TANQUE - FORNECIMENTO E INSTALAÇÃO. AF_01/2020</t>
  </si>
  <si>
    <t>15.21</t>
  </si>
  <si>
    <t>86906</t>
  </si>
  <si>
    <t>TORNEIRA CROMADA DE MESA, 1/2 OU 3/4, PARA LAVATÓRIO, PADRÃO POPULAR - FORNECIMENTO E INSTALAÇÃO. AF_01/2020</t>
  </si>
  <si>
    <t>15.22</t>
  </si>
  <si>
    <t>15.23</t>
  </si>
  <si>
    <t>95547</t>
  </si>
  <si>
    <t>SABONETEIRA PLASTICA TIPO DISPENSER PARA SABONETE LIQUIDO COM RESERVATORIO 800 A 1500 ML, INCLUSO FIXAÇÃO. AF_01/2020</t>
  </si>
  <si>
    <t>15.24</t>
  </si>
  <si>
    <t>37401</t>
  </si>
  <si>
    <t>TOALHEIRO PLASTICO TIPO DISPENSER PARA PAPEL TOALHA INTERFOLHADO</t>
  </si>
  <si>
    <t>15.25</t>
  </si>
  <si>
    <t>37399</t>
  </si>
  <si>
    <t>CABIDE/GANCHO DE BANHEIRO SIMPLES EM METAL CROMADO</t>
  </si>
  <si>
    <t>15.26</t>
  </si>
  <si>
    <t>100868</t>
  </si>
  <si>
    <t>BARRA DE APOIO RETA, EM ACO INOX POLIDO, COMPRIMENTO 80 CM,  FIXADA NA PAREDE - FORNECIMENTO E INSTALAÇÃO. AF_01/2020</t>
  </si>
  <si>
    <t>15.27</t>
  </si>
  <si>
    <t>100867</t>
  </si>
  <si>
    <t>BARRA DE APOIO RETA, EM ACO INOX POLIDO, COMPRIMENTO 70 CM,  FIXADA NA PAREDE - FORNECIMENTO E INSTALAÇÃO. AF_01/2020</t>
  </si>
  <si>
    <t>15.28</t>
  </si>
  <si>
    <t>100866</t>
  </si>
  <si>
    <t>BARRA DE APOIO RETA, EM ACO INOX POLIDO, COMPRIMENTO 60CM, FIXADA NA PAREDE - FORNECIMENTO E INSTALAÇÃO. AF_01/2020</t>
  </si>
  <si>
    <t>15.29</t>
  </si>
  <si>
    <t>100875</t>
  </si>
  <si>
    <t>BANCO ARTICULADO, EM ACO INOX, PARA PCD, FIXADO NA PAREDE - FORNECIMENTO E INSTALAÇÃO. AF_01/2020</t>
  </si>
  <si>
    <t>15.30</t>
  </si>
  <si>
    <t>100873</t>
  </si>
  <si>
    <t>BARRA DE APOIO RETA, EM ALUMINIO, COMPRIMENTO 90 CM,  FIXADA NA PAREDE - FORNECIMENTO E INSTALAÇÃO. AF_01/2020</t>
  </si>
  <si>
    <t>INSTALAÇÃO DE GÁS COMBUSTÍVEL</t>
  </si>
  <si>
    <t>16.1</t>
  </si>
  <si>
    <t>94970</t>
  </si>
  <si>
    <t>CONCRETO FCK = 20MPA, TRAÇO 1:2,7:3 (EM MASSA SECA DE CIMENTO/ AREIA MÉDIA/ BRITA 1) - PREPARO MECÂNICO COM BETONEIRA 600 L. AF_05/2021</t>
  </si>
  <si>
    <t>16.2</t>
  </si>
  <si>
    <t>91341</t>
  </si>
  <si>
    <t>PORTA EM ALUMÍNIO DE ABRIR TIPO VENEZIANA COM GUARNIÇÃO, FIXAÇÃO COM PARAFUSOS - FORNECIMENTO E INSTALAÇÃO. AF_12/2019</t>
  </si>
  <si>
    <t>16.3</t>
  </si>
  <si>
    <t>92688</t>
  </si>
  <si>
    <t>TUBO DE AÇO GALVANIZADO COM COSTURA, CLASSE MÉDIA, CONEXÃO ROSQUEADA, DN 20 (3/4"), INSTALADO EM RAMAIS E SUB-RAMAIS DE GÁS - FORNECIMENTO E INSTALAÇÃO. AF_10/2020</t>
  </si>
  <si>
    <t>16.4</t>
  </si>
  <si>
    <t>06.086.0010-0</t>
  </si>
  <si>
    <t>06.086.0010-A</t>
  </si>
  <si>
    <t>Embasamento para tubulação de esgotos, em concreto simples, com transporte horizontal e considerado para profundidade de valas até 3,00m</t>
  </si>
  <si>
    <t>16.5</t>
  </si>
  <si>
    <t>39634</t>
  </si>
  <si>
    <t>FITA ADESIVA ANTICORROSIVA DE PVC FLEXIVEL, COR PRETA, PARA PROTECAO DE TUBULACAO, 50 MM X 30 M (L X C), E= *0,25* MM</t>
  </si>
  <si>
    <t>16.6</t>
  </si>
  <si>
    <t>12898</t>
  </si>
  <si>
    <t>MANOMETRO COM CAIXA EM ACO PINTADO, ESCALA *10* KGF/CM2 (*10* BAR), DIAMETRO
NOMINAL DE 100 MM, CONEXAO DE 1/2"</t>
  </si>
  <si>
    <t>16.7</t>
  </si>
  <si>
    <t>11756</t>
  </si>
  <si>
    <t>REGISTRO OU REGULADOR DE GAS COZINHA, VAZAO DE 2 KG/H, 2,8 KPA</t>
  </si>
  <si>
    <t>16.8</t>
  </si>
  <si>
    <t>15.003.0073-0</t>
  </si>
  <si>
    <t>15.003.0073-A</t>
  </si>
  <si>
    <t>Instalação completa de aquecedor a gás encanado ou liquefeito de petróleo (exclusive fornecimento do aparelho), compreendendo:  8,00m de tubo de ferro galvanizado de 3/4”, conexões e chaminé de alumínio</t>
  </si>
  <si>
    <t>16.9</t>
  </si>
  <si>
    <t>PLACA DE SINALIZACAO DE SEGURANCA CONTRA INCENDIO, FOTOLUMINESCENTE, QUADRADA, *14 X 14* CM, EM PVC *2* MM ANTI-CHAMAS (SIMBOLOS, CORES E PICTOGRAMAS CONFORME NBR 16820)</t>
  </si>
  <si>
    <t>16.10</t>
  </si>
  <si>
    <t>PLACA DE SINALIZACAO DE SEGURANCA CONTRA INCENDIO, FOTOLUMINESCENTE, QUADRADA, *20 X 20* CM, EM PVC *2* MM ANTI-CHAMAS (SIMBOLOS, CORES E PICTOGRAMAS CONFORME NBR 16820)</t>
  </si>
  <si>
    <t>SISTEMA DE PROTEÇÃO CONTRA INCÊNDIO</t>
  </si>
  <si>
    <t>17.1</t>
  </si>
  <si>
    <t>18.032.0012-0</t>
  </si>
  <si>
    <t>18.032.0012-A</t>
  </si>
  <si>
    <t>Extintor de incêndio, tipo água-pressurizada, de 10l, inclusive suporte de parede e carga completa. FORNECIMENTO e COLOCAÇÃO</t>
  </si>
  <si>
    <t>17.2</t>
  </si>
  <si>
    <t>18.032.0015-0</t>
  </si>
  <si>
    <t>18.032.0015-A</t>
  </si>
  <si>
    <t>Extintor de incêndio, tipo gás carbônico(CO2), de 6kg, completo. FORNECIMENTO e COLOCAÇÃO</t>
  </si>
  <si>
    <t>17.3</t>
  </si>
  <si>
    <t>92353</t>
  </si>
  <si>
    <t>JOELHO 90 GRAUS, EM FERRO GALVANIZADO, DN 65 (2 1/2"), CONEXÃO ROSQUEADA, INSTALADO EM PRUMADAS - FORNECIMENTO E INSTALAÇÃO. AF_10/2020</t>
  </si>
  <si>
    <t>17.4</t>
  </si>
  <si>
    <t>92377</t>
  </si>
  <si>
    <t>NIPLE, EM FERRO GALVANIZADO, DN 65 (2 1/2"), CONEXÃO ROSQUEADA, INSTALADO EM REDE DE ALIMENTAÇÃO PARA HIDRANTE - FORNECIMENTO E INSTALAÇÃO. AF_10/2020</t>
  </si>
  <si>
    <t>17.5</t>
  </si>
  <si>
    <t>92642</t>
  </si>
  <si>
    <t>TÊ, EM FERRO GALVANIZADO, CONEXÃO ROSQUEADA, DN 65 (2 1/2"), INSTALADO EM REDE DE ALIMENTAÇÃO PARA HIDRANTE - FORNECIMENTO E INSTALAÇÃO. AF_10/2020</t>
  </si>
  <si>
    <t>17.6</t>
  </si>
  <si>
    <t>92367</t>
  </si>
  <si>
    <t>TUBO DE AÇO GALVANIZADO COM COSTURA, CLASSE MÉDIA, DN 65 (2 1/2"), CONEXÃO ROSQUEADA, INSTALADO EM REDE DE ALIMENTAÇÃO PARA HIDRANTE - FORNECIMENTO E INSTALAÇÃO. AF_10/2020</t>
  </si>
  <si>
    <t>17.7</t>
  </si>
  <si>
    <t>96765</t>
  </si>
  <si>
    <t>ABRIGO PARA HIDRANTE, 90X60X17CM, COM REGISTRO GLOBO ANGULAR 45 GRAUS 2 1/2", ADAPTADOR STORZ 2 1/2", MANGUEIRA DE INCÊNDIO 20M, REDUÇÃO 2 1/2" X 1 1/2" E ESGUICHO EM LATÃO 1 1/2" - FORNECIMENTO E INSTALAÇÃO. AF_10/2020</t>
  </si>
  <si>
    <t>17.8</t>
  </si>
  <si>
    <t>06.001.0320-0</t>
  </si>
  <si>
    <t>06.001.0320-A</t>
  </si>
  <si>
    <t>Idem item 06.001.0319, para tampão de ferro fundido com mais de 0,50 x 0,50m até 1,00 x 1,00m</t>
  </si>
  <si>
    <t>17.9</t>
  </si>
  <si>
    <t>94499</t>
  </si>
  <si>
    <t>REGISTRO DE GAVETA BRUTO, LATÃO, ROSCÁVEL, 2 1/2" - FORNECIMENTO E INSTALAÇÃO. AF_08/2021</t>
  </si>
  <si>
    <t>17.10</t>
  </si>
  <si>
    <t>99632</t>
  </si>
  <si>
    <t>VÁLVULA DE RETENÇÃO VERTICAL, DE BRONZE, ROSCÁVEL, 2" - FORNECIMENTO E INSTALAÇÃO. AF_08/2021</t>
  </si>
  <si>
    <t>17.11</t>
  </si>
  <si>
    <t>92896</t>
  </si>
  <si>
    <t>UNIÃO, EM FERRO GALVANIZADO, DN 65 (2 1/2"), CONEXÃO ROSQUEADA, INSTALADO EM REDE DE ALIMENTAÇÃO PARA HIDRANTE - FORNECIMENTO E INSTALAÇÃO. AF_10/2020</t>
  </si>
  <si>
    <t>17.12</t>
  </si>
  <si>
    <t>97599</t>
  </si>
  <si>
    <t>LUMINÁRIA DE EMERGÊNCIA, COM 30 LÂMPADAS LED DE 2 W, SEM REATOR - FORNECIMENTO E INSTALAÇÃO. AF_02/2020</t>
  </si>
  <si>
    <t>17.13</t>
  </si>
  <si>
    <t>17.040.0050-0</t>
  </si>
  <si>
    <t>17.040.0050-A</t>
  </si>
  <si>
    <t>Pintura de sinalização para extintores de incêndio, em quadrados vermelhos e bordas amarelas, conforme projeto EMOP 2547 (Hidráulica / Sanitária / Incêndio)</t>
  </si>
  <si>
    <t>17.14</t>
  </si>
  <si>
    <t>18.029.0030-0</t>
  </si>
  <si>
    <t>18.029.0030-A</t>
  </si>
  <si>
    <t>Idem item 18.029.0005, com potência de 3cv</t>
  </si>
  <si>
    <t>17.15</t>
  </si>
  <si>
    <t>18.038.0045-0</t>
  </si>
  <si>
    <t>18.038.0045-A</t>
  </si>
  <si>
    <t>Acionador tipo “quebre vidro”, inclusive sensor de alarme e chave externa para teste. FORNECIMENTO e COLOCAÇÃO</t>
  </si>
  <si>
    <t>17.16</t>
  </si>
  <si>
    <t>18.038.0040-0</t>
  </si>
  <si>
    <t>18.038.0038-A</t>
  </si>
  <si>
    <t>Detector de incêndio, composto de central microprocessada analógica, para 128 pontos, expansível até 1024 pontos, incluindo mão-de-obra para star-up do sistema. FORNECIMENTO e COLOCAÇÃO</t>
  </si>
  <si>
    <t>17.17</t>
  </si>
  <si>
    <t>37560</t>
  </si>
  <si>
    <t>PLACA DE SINALIZACAO DE SEGURANCA CONTRA INCENDIO - ALERTA, TRIANGULAR, BASE DE *30* CM, EM PVC *2* MM ANTI-CHAMAS (SIMBOLOS, CORES E PICTOGRAMAS CONFORME NBR 16820)</t>
  </si>
  <si>
    <t xml:space="preserve"> INSTALAÇÃO ELÉTRICA - 127V</t>
  </si>
  <si>
    <t>18.1</t>
  </si>
  <si>
    <t>CENTRO DE DISTRIBUIÇÃO</t>
  </si>
  <si>
    <t>18.1.1</t>
  </si>
  <si>
    <t>101883</t>
  </si>
  <si>
    <t>QUADRO DE DISTRIBUIÇÃO DE ENERGIA EM CHAPA DE AÇO GALVANIZADO, DE EMBUTIR, COM BARRAMENTO TRIFÁSICO, PARA 18 DISJUNTORES DIN 100A - FORNECIMENTO E INSTALAÇÃO. AF_10/2020</t>
  </si>
  <si>
    <t>18.1.2</t>
  </si>
  <si>
    <t>101879</t>
  </si>
  <si>
    <t>QUADRO DE DISTRIBUIÇÃO DE ENERGIA EM CHAPA DE AÇO GALVANIZADO, DE EMBUTIR, COM BARRAMENTO TRIFÁSICO, PARA 24 DISJUNTORES DIN 100A - FORNECIMENTO E INSTALAÇÃO. AF_10/2020</t>
  </si>
  <si>
    <t>18.1.3</t>
  </si>
  <si>
    <t>101880</t>
  </si>
  <si>
    <t>QUADRO DE DISTRIBUIÇÃO DE ENERGIA EM CHAPA DE AÇO GALVANIZADO, DE EMBUTIR, COM BARRAMENTO TRIFÁSICO, PARA 30 DISJUNTORES DIN 150A - FORNECIMENTO E INSTALAÇÃO. AF_10/2020</t>
  </si>
  <si>
    <t>18.1.4</t>
  </si>
  <si>
    <t>101946</t>
  </si>
  <si>
    <t>QUADRO DE MEDIÇÃO GERAL DE ENERGIA PARA 1 MEDIDOR DE SOBREPOR - FORNECIMENTO E INSTALAÇÃO. AF_10/2020</t>
  </si>
  <si>
    <t>18.2</t>
  </si>
  <si>
    <t>DISJUNTORES</t>
  </si>
  <si>
    <t>18.2.1</t>
  </si>
  <si>
    <t>93653</t>
  </si>
  <si>
    <t>DISJUNTOR MONOPOLAR TIPO DIN, CORRENTE NOMINAL DE 10A - FORNECIMENTO E INSTALAÇÃO. AF_10/2020</t>
  </si>
  <si>
    <t>18.2.2</t>
  </si>
  <si>
    <t>93654</t>
  </si>
  <si>
    <t>DISJUNTOR MONOPOLAR TIPO DIN, CORRENTE NOMINAL DE 16A - FORNECIMENTO E INSTALAÇÃO. AF_10/2020</t>
  </si>
  <si>
    <t>18.2.3</t>
  </si>
  <si>
    <t>18.2.4</t>
  </si>
  <si>
    <t>93655</t>
  </si>
  <si>
    <t>DISJUNTOR MONOPOLAR TIPO DIN, CORRENTE NOMINAL DE 20A - FORNECIMENTO E INSTALAÇÃO. AF_10/2020</t>
  </si>
  <si>
    <t>18.2.5</t>
  </si>
  <si>
    <t>93660</t>
  </si>
  <si>
    <t>DISJUNTOR BIPOLAR TIPO DIN, CORRENTE NOMINAL DE 10A - FORNECIMENTO E INSTALAÇÃO. AF_10/2020</t>
  </si>
  <si>
    <t>18.2.6</t>
  </si>
  <si>
    <t>93661</t>
  </si>
  <si>
    <t>DISJUNTOR BIPOLAR TIPO DIN, CORRENTE NOMINAL DE 16A - FORNECIMENTO E INSTALAÇÃO. AF_10/2020</t>
  </si>
  <si>
    <t>18.2.7</t>
  </si>
  <si>
    <t>93662</t>
  </si>
  <si>
    <t>DISJUNTOR BIPOLAR TIPO DIN, CORRENTE NOMINAL DE 20A - FORNECIMENTO E INSTALAÇÃO. AF_10/2020</t>
  </si>
  <si>
    <t>18.2.8</t>
  </si>
  <si>
    <t>93664</t>
  </si>
  <si>
    <t>DISJUNTOR BIPOLAR TIPO DIN, CORRENTE NOMINAL DE 32A - FORNECIMENTO E INSTALAÇÃO. AF_10/2020</t>
  </si>
  <si>
    <t>18.2.9</t>
  </si>
  <si>
    <t>93665</t>
  </si>
  <si>
    <t>DISJUNTOR BIPOLAR TIPO DIN, CORRENTE NOMINAL DE 40A - FORNECIMENTO E INSTALAÇÃO. AF_10/2020</t>
  </si>
  <si>
    <t>18.2.10</t>
  </si>
  <si>
    <t>93670</t>
  </si>
  <si>
    <t>DISJUNTOR TRIPOLAR TIPO DIN, CORRENTE NOMINAL DE 25A - FORNECIMENTO E INSTALAÇÃO. AF_10/2020</t>
  </si>
  <si>
    <t>18.2.11</t>
  </si>
  <si>
    <t>93671</t>
  </si>
  <si>
    <t>DISJUNTOR TRIPOLAR TIPO DIN, CORRENTE NOMINAL DE 32A - FORNECIMENTO E INSTALAÇÃO. AF_10/2020</t>
  </si>
  <si>
    <t>18.2.12</t>
  </si>
  <si>
    <t>93673</t>
  </si>
  <si>
    <t>DISJUNTOR TRIPOLAR TIPO DIN, CORRENTE NOMINAL DE 50A - FORNECIMENTO E INSTALAÇÃO. AF_10/2020</t>
  </si>
  <si>
    <t>18.2.13</t>
  </si>
  <si>
    <t>15.007.0520-0</t>
  </si>
  <si>
    <t>15.007.0520-A</t>
  </si>
  <si>
    <t>Disjuntores / interruptores diferenciais (D.I), classe AC, 2 polos, instantâneo, corrente nominal ( In ) 25A x 240V, sensibilidade 30mA / 300mA. FORNECIMENTO e COLOCAÇÃO</t>
  </si>
  <si>
    <t>18.2.14</t>
  </si>
  <si>
    <t>15.007.0522-0</t>
  </si>
  <si>
    <t>15.007.0522-A</t>
  </si>
  <si>
    <t>Idem item 15.007.0520, corrente nominal ( In ) 63A x 240V</t>
  </si>
  <si>
    <t>18.2.15</t>
  </si>
  <si>
    <t>15.007.0521-0</t>
  </si>
  <si>
    <t>15.007.0521-A</t>
  </si>
  <si>
    <t>Idem item 15.007.0520, corrente nominal ( In ) 40A x 240V</t>
  </si>
  <si>
    <t>18.2.16</t>
  </si>
  <si>
    <t>15.007.0525-0</t>
  </si>
  <si>
    <t>15.007.0525-A</t>
  </si>
  <si>
    <t>Idem item 15.007.0524, corrente nominal ( In ) 40A x 415V</t>
  </si>
  <si>
    <t>18.2.17</t>
  </si>
  <si>
    <t>15.007.0527-0</t>
  </si>
  <si>
    <t>15.007.0527-A</t>
  </si>
  <si>
    <t>Idem item 15.007.0524, corrente nominal ( In ) 80A x 415V</t>
  </si>
  <si>
    <t>18.2.18</t>
  </si>
  <si>
    <t>18.2.19</t>
  </si>
  <si>
    <t>18.2.20</t>
  </si>
  <si>
    <t>DISPOSITIVO DPS CLASSE II, 1 POLO, TENSAO MAXIMA DE 175 V, CORRENTE MAXIMA DE *45*KA (TIPO AC)</t>
  </si>
  <si>
    <t>18.2.21</t>
  </si>
  <si>
    <t>DISPOSITIVO DPS CLASSE II, 1 POLO, TENSAO MAXIMA DE 175 V, CORRENTE MAXIMA DE *90*KA (TIPO AC)</t>
  </si>
  <si>
    <t>18.3</t>
  </si>
  <si>
    <t>ELETRODUTOS E ACESSÓRIOS</t>
  </si>
  <si>
    <t>18.3.1</t>
  </si>
  <si>
    <t>91834</t>
  </si>
  <si>
    <t>ELETRODUTO FLEXÍVEL CORRUGADO, PVC, DN 25 MM (3/4"), PARA CIRCUITOS TERMINAIS, INSTALADO EM FORRO - FORNECIMENTO E INSTALAÇÃO. AF_12/2015</t>
  </si>
  <si>
    <t>18.3.2</t>
  </si>
  <si>
    <t>91836</t>
  </si>
  <si>
    <t>ELETRODUTO FLEXÍVEL CORRUGADO, PVC, DN 32 MM (1"), PARA CIRCUITOS TERMINAIS, INSTALADO EM FORRO - FORNECIMENTO E INSTALAÇÃO. AF_12/2015</t>
  </si>
  <si>
    <t>18.3.3</t>
  </si>
  <si>
    <t>93008</t>
  </si>
  <si>
    <t>ELETRODUTO RÍGIDO ROSCÁVEL, PVC, DN 50 MM (1 1/2"), PARA REDE ENTERRADA DE DISTRIBUIÇÃO DE ENERGIA ELÉTRICA - FORNECIMENTO E INSTALAÇÃO. AF_12/2021</t>
  </si>
  <si>
    <t>18.3.4</t>
  </si>
  <si>
    <t>93010</t>
  </si>
  <si>
    <t>ELETRODUTO RÍGIDO ROSCÁVEL, PVC, DN 75 MM (2 1/2"), PARA REDE ENTERRADA DE DISTRIBUIÇÃO DE ENERGIA ELÉTRICA - FORNECIMENTO E INSTALAÇÃO. AF_12/2021</t>
  </si>
  <si>
    <t>18.3.5</t>
  </si>
  <si>
    <t>93011</t>
  </si>
  <si>
    <t>ELETRODUTO RÍGIDO ROSCÁVEL, PVC, DN 85 MM (3"), PARA REDE ENTERRADA DE DISTRIBUIÇÃO DE ENERGIA ELÉTRICA - FORNECIMENTO E INSTALAÇÃO. AF_12/2021</t>
  </si>
  <si>
    <t>18.3.6</t>
  </si>
  <si>
    <t>95745</t>
  </si>
  <si>
    <t>ELETRODUTO DE AÇO GALVANIZADO, CLASSE LEVE, DN 20 MM (3/4), APARENTE, INSTALADO EM TETO - FORNECIMENTO E INSTALAÇÃO. AF_11/2016_P</t>
  </si>
  <si>
    <t>18.3.7</t>
  </si>
  <si>
    <t>93012</t>
  </si>
  <si>
    <t>ELETRODUTO RÍGIDO ROSCÁVEL, PVC, DN 110 MM (4"), PARA REDE ENTERRADA DE DISTRIBUIÇÃO DE ENERGIA ELÉTRICA - FORNECIMENTO E INSTALAÇÃO. AF_12/2021</t>
  </si>
  <si>
    <t>18.3.8</t>
  </si>
  <si>
    <t>100556</t>
  </si>
  <si>
    <t>CAIXA DE PASSAGEM PARA TELEFONE 15X15X10CM (SOBREPOR), FORNECIMENTO E INSTALACAO. AF_11/2019</t>
  </si>
  <si>
    <t>18.3.9</t>
  </si>
  <si>
    <t>18.3.10</t>
  </si>
  <si>
    <t>91940</t>
  </si>
  <si>
    <t>CAIXA RETANGULAR 4" X 2" MÉDIA (1,30 M DO PISO), PVC, INSTALADA EM PAREDE - FORNECIMENTO E INSTALAÇÃO. AF_12/2015</t>
  </si>
  <si>
    <t>18.3.11</t>
  </si>
  <si>
    <t>91937</t>
  </si>
  <si>
    <t>CAIXA OCTOGONAL 3" X 3", PVC, INSTALADA EM LAJE - FORNECIMENTO E INSTALAÇÃO. AF_12/2015</t>
  </si>
  <si>
    <t>18.4.1</t>
  </si>
  <si>
    <t>91926</t>
  </si>
  <si>
    <t>CABO DE COBRE FLEXÍVEL ISOLADO, 2,5 MM², ANTI-CHAMA 450/750 V, PARA CIRCUITOS TERMINAIS - FORNECIMENTO E INSTALAÇÃO. AF_12/2015</t>
  </si>
  <si>
    <t>18.4.2</t>
  </si>
  <si>
    <t>91928</t>
  </si>
  <si>
    <t>CABO DE COBRE FLEXÍVEL ISOLADO, 4 MM², ANTI-CHAMA 450/750 V, PARA CIRCUITOS TERMINAIS - FORNECIMENTO E INSTALAÇÃO. AF_12/2015</t>
  </si>
  <si>
    <t>18.4.3</t>
  </si>
  <si>
    <t>91930</t>
  </si>
  <si>
    <t>CABO DE COBRE FLEXÍVEL ISOLADO, 6 MM², ANTI-CHAMA 450/750 V, PARA CIRCUITOS TERMINAIS - FORNECIMENTO E INSTALAÇÃO. AF_12/2015</t>
  </si>
  <si>
    <t>18.4.4</t>
  </si>
  <si>
    <t>91932</t>
  </si>
  <si>
    <t>CABO DE COBRE FLEXÍVEL ISOLADO, 10 MM², ANTI-CHAMA 450/750 V, PARA CIRCUITOS TERMINAIS - FORNECIMENTO E INSTALAÇÃO. AF_12/2015</t>
  </si>
  <si>
    <t>18.4.5</t>
  </si>
  <si>
    <t>91934</t>
  </si>
  <si>
    <t>CABO DE COBRE FLEXÍVEL ISOLADO, 16 MM², ANTI-CHAMA 450/750 V, PARA CIRCUITOS TERMINAIS - FORNECIMENTO E INSTALAÇÃO. AF_12/2015</t>
  </si>
  <si>
    <t>18.4.6</t>
  </si>
  <si>
    <t>92984</t>
  </si>
  <si>
    <t>CABO DE COBRE FLEXÍVEL ISOLADO, 25 MM², ANTI-CHAMA 0,6/1,0 KV, PARA REDE ENTERRADA DE DISTRIBUIÇÃO DE ENERGIA ELÉTRICA - FORNECIMENTO E INSTALAÇÃO. AF_12/2021</t>
  </si>
  <si>
    <t>18.4.7</t>
  </si>
  <si>
    <t>92986</t>
  </si>
  <si>
    <t>CABO DE COBRE FLEXÍVEL ISOLADO, 35 MM², ANTI-CHAMA 0,6/1,0 KV, PARA REDE ENTERRADA DE DISTRIBUIÇÃO DE ENERGIA ELÉTRICA - FORNECIMENTO E INSTALAÇÃO. AF_12/2021</t>
  </si>
  <si>
    <t>18.4.8</t>
  </si>
  <si>
    <t>92990</t>
  </si>
  <si>
    <t>CABO DE COBRE FLEXÍVEL ISOLADO, 70 MM², ANTI-CHAMA 0,6/1,0 KV, PARA REDE ENTERRADA DE DISTRIBUIÇÃO DE ENERGIA ELÉTRICA - FORNECIMENTO E INSTALAÇÃO. AF_12/2021</t>
  </si>
  <si>
    <t>18.4.9</t>
  </si>
  <si>
    <t>92996</t>
  </si>
  <si>
    <t>CABO DE COBRE FLEXÍVEL ISOLADO, 150 MM², ANTI-CHAMA 0,6/1,0 KV, PARA REDE ENTERRADA DE DISTRIBUIÇÃO DE ENERGIA ELÉTRICA - FORNECIMENTO E INSTALAÇÃO. AF_12/2021</t>
  </si>
  <si>
    <t>18.4</t>
  </si>
  <si>
    <t>CABOS E FIOS (CONDUTORES)</t>
  </si>
  <si>
    <t>18.5</t>
  </si>
  <si>
    <t>ELETROCALHAS</t>
  </si>
  <si>
    <t>18.5.1</t>
  </si>
  <si>
    <t>15.018.0479-0</t>
  </si>
  <si>
    <t>15.018.0479-A</t>
  </si>
  <si>
    <t>Idem item 15.018.0466, 200 x 100mm</t>
  </si>
  <si>
    <t>18.6</t>
  </si>
  <si>
    <t>ILUMINAÇÃO E TOMADAS</t>
  </si>
  <si>
    <t>18.6.1</t>
  </si>
  <si>
    <t>91996</t>
  </si>
  <si>
    <t>TOMADA MÉDIA DE EMBUTIR (1 MÓDULO), 2P+T 10 A, INCLUINDO SUPORTE E PLACA - FORNECIMENTO E INSTALAÇÃO. AF_12/2015</t>
  </si>
  <si>
    <t>18.6.2</t>
  </si>
  <si>
    <t>91997</t>
  </si>
  <si>
    <t>TOMADA MÉDIA DE EMBUTIR (1 MÓDULO), 2P+T 20 A, INCLUINDO SUPORTE E PLACA - FORNECIMENTO E INSTALAÇÃO. AF_12/2015</t>
  </si>
  <si>
    <t>18.6.3</t>
  </si>
  <si>
    <t>92002</t>
  </si>
  <si>
    <t>TOMADA MÉDIA DE EMBUTIR (2 MÓDULOS), 2P+T 10 A, SEM SUPORTE E SEM PLACA - FORNECIMENTO E INSTALAÇÃO. AF_12/2015</t>
  </si>
  <si>
    <t>18.6.4</t>
  </si>
  <si>
    <t>92023</t>
  </si>
  <si>
    <t>INTERRUPTOR SIMPLES (1 MÓDULO) COM 1 TOMADA DE EMBUTIR 2P+T 10 A,  INCLUINDO SUPORTE E PLACA - FORNECIMENTO E INSTALAÇÃO. AF_12/2015</t>
  </si>
  <si>
    <t>18.6.5</t>
  </si>
  <si>
    <t>92027</t>
  </si>
  <si>
    <t>INTERRUPTOR SIMPLES (2 MÓDULOS) COM 1 TOMADA DE EMBUTIR 2P+T 10 A,  INCLUINDO SUPORTE E PLACA - FORNECIMENTO E INSTALAÇÃO. AF_12/2015</t>
  </si>
  <si>
    <t>18.6.6</t>
  </si>
  <si>
    <t>18.6.7</t>
  </si>
  <si>
    <t>91953</t>
  </si>
  <si>
    <t>INTERRUPTOR SIMPLES (1 MÓDULO), 10A/250V, INCLUINDO SUPORTE E PLACA - FORNECIMENTO E INSTALAÇÃO. AF_12/2015</t>
  </si>
  <si>
    <t>18.6.8</t>
  </si>
  <si>
    <t>91959</t>
  </si>
  <si>
    <t>INTERRUPTOR SIMPLES (2 MÓDULOS), 10A/250V, INCLUINDO SUPORTE E PLACA - FORNECIMENTO E INSTALAÇÃO. AF_12/2015</t>
  </si>
  <si>
    <t>18.6.9</t>
  </si>
  <si>
    <t>91967</t>
  </si>
  <si>
    <t>INTERRUPTOR SIMPLES (3 MÓDULOS), 10A/250V, INCLUINDO SUPORTE E PLACA - FORNECIMENTO E INSTALAÇÃO. AF_12/2015</t>
  </si>
  <si>
    <t>18.6.10</t>
  </si>
  <si>
    <t>18.6.11</t>
  </si>
  <si>
    <t>97586</t>
  </si>
  <si>
    <t>LUMINÁRIA TIPO CALHA, DE SOBREPOR, COM 2 LÂMPADAS TUBULARES FLUORESCENTES DE 36 W, COM REATOR DE PARTIDA RÁPIDA - FORNECIMENTO E INSTALAÇÃO. AF_02/2020</t>
  </si>
  <si>
    <t>18.6.12</t>
  </si>
  <si>
    <t>18.027.0415-0</t>
  </si>
  <si>
    <t>18.027.0415-A</t>
  </si>
  <si>
    <t>Luminária fluorescente tubular de embutir, 2 x 16W, com lâmpada aparente, corpo em chapa de aço tratada e pintura eletrostática branca, refletor em alumínio de alto brilho, com reator de alto fator de potência (AFP ³ 0,92) e alta performance (THD &lt; 30%), bi-volt. FORNECIMENTO e COLOCAÇÃO</t>
  </si>
  <si>
    <t>18.6.13</t>
  </si>
  <si>
    <t>18.027.0418-0</t>
  </si>
  <si>
    <t>18.027.0418-A</t>
  </si>
  <si>
    <t>Idem item 18.027.0415, com 2 x 32W</t>
  </si>
  <si>
    <t>18.6.14</t>
  </si>
  <si>
    <t>18.027.0408-0</t>
  </si>
  <si>
    <t>18.027.0408-A</t>
  </si>
  <si>
    <t>Idem item 18.027.0400, com 2 x 32W e com aletas</t>
  </si>
  <si>
    <t>18.6.15</t>
  </si>
  <si>
    <t>18.027.0440-0</t>
  </si>
  <si>
    <t>18.027.0440-A</t>
  </si>
  <si>
    <t>Luminária de embutir direcionável, para lâmpada halógena dicróica, (exclusive esta), com arco de alumínio pintado em epóxi branco. FORNECIMENTO e COLOCAÇÃO</t>
  </si>
  <si>
    <t>18.6.16</t>
  </si>
  <si>
    <t>21.042.0070-0</t>
  </si>
  <si>
    <t>21.042.0070-A</t>
  </si>
  <si>
    <t>Luminária decorativa LDRJ-11 para lâmpada MVM 150W, com equipamento auxiliar integrado, projetor para vapor de metálico bilateral 150W, rebatedor e suporte (conjunto completo). Conforme especificação EM-RIOLUZ-23, Desenho A4-1863-PD (última revisão). FORNECIMENTO</t>
  </si>
  <si>
    <t>18.6.17</t>
  </si>
  <si>
    <t>21.042.0115-0</t>
  </si>
  <si>
    <t>21.042.0115-A</t>
  </si>
  <si>
    <t>Projetor PRJ-10, para lâmpada a vapor de sódio ou multivapor metálico de 250/400W tubular, em liga de alumínio fundido tipo ASTM-SG-70A ou SAE 323, visor de vidro plano, incolor, temperado, resistente a impactos e choque térmico, suporte tipo "U", em ferro galvanizado por imersão a quente, conforme desenho A4-1188-PD e especificação EM-RIO-LUZ n° 20. FORNECIMENTO</t>
  </si>
  <si>
    <t xml:space="preserve">un </t>
  </si>
  <si>
    <t>18.6.18</t>
  </si>
  <si>
    <t>18.027.0445-0</t>
  </si>
  <si>
    <t>19.1</t>
  </si>
  <si>
    <t>89865</t>
  </si>
  <si>
    <t>TUBO, PVC, SOLDÁVEL, DN 25MM, INSTALADO EM DRENO DE AR-CONDICIONADO - FORNECIMENTO E INSTALAÇÃO. AF_12/2014</t>
  </si>
  <si>
    <t>19.2</t>
  </si>
  <si>
    <t>89485</t>
  </si>
  <si>
    <t>JOELHO 45 GRAUS, PVC, SOLDÁVEL, DN 25MM, INSTALADO EM PRUMADA DE ÁGUA - FORNECIMENTO E INSTALAÇÃO. AF_06/2022</t>
  </si>
  <si>
    <t>19.3</t>
  </si>
  <si>
    <t>89866</t>
  </si>
  <si>
    <t>JOELHO 90 GRAUS, PVC, SOLDÁVEL, DN 25MM, INSTALADO EM DRENO DE AR-CONDICIONADO - FORNECIMENTO E INSTALAÇÃO. AF_12/2014</t>
  </si>
  <si>
    <t>19.4</t>
  </si>
  <si>
    <t>89869</t>
  </si>
  <si>
    <t>TE, PVC, SOLDÁVEL, DN 25MM, INSTALADO EM DRENO DE AR-CONDICIONADO - FORNECIMENTO E INSTALAÇÃO. AF_12/2014</t>
  </si>
  <si>
    <t>INSTALAÇÕES DE CLIMATIZAÇÃO</t>
  </si>
  <si>
    <t>INSTALAÇÕES DE REDE ESTRUTURADA</t>
  </si>
  <si>
    <t>20.1</t>
  </si>
  <si>
    <t>EQUIPAMENTOS PASSIVOS</t>
  </si>
  <si>
    <t>20.1.1</t>
  </si>
  <si>
    <t>PATCH CORD (CABO DE REDE), CATEGORIA 5 E (CAT 5E) UTP, 24 AWG, 4 PARES, EXTENSAO DE 1,50 M</t>
  </si>
  <si>
    <t>20.1.2</t>
  </si>
  <si>
    <t>PATCH PANEL, 48 PORTAS, CATEGORIA 6, COM RACKS DE 19" DE LARGURA E 2 U DE ALTURA</t>
  </si>
  <si>
    <t>20.1.3</t>
  </si>
  <si>
    <t>ABRACADEIRA DE NYLON PARA AMARRACAO DE CABOS, COMPRIMENTO DE *230* X *7,6* MM</t>
  </si>
  <si>
    <t>20.1.4</t>
  </si>
  <si>
    <t>20.1.5</t>
  </si>
  <si>
    <t>20.1.6</t>
  </si>
  <si>
    <t>20.1.7</t>
  </si>
  <si>
    <t>RACK DE PISO PARA SERVIDOR, ABERTO, EM COLUNA, 44U X *570* MM</t>
  </si>
  <si>
    <t>20.1.8</t>
  </si>
  <si>
    <t>15.015.0199-0</t>
  </si>
  <si>
    <t>15.015.0199-A</t>
  </si>
  <si>
    <t>Instalação de conjunto de telefone e lógica, compreendendo: 6 varas de eletroduto de 3/4", conexões e caixas</t>
  </si>
  <si>
    <t>20.2</t>
  </si>
  <si>
    <t>CABOS EM PAR TRANÇADOS</t>
  </si>
  <si>
    <t>20.2.1</t>
  </si>
  <si>
    <t>CABO DE REDE, PAR TRANCADO U/UTP, 4 PARES, CATEGORIA 5E (CAT 5E), ISOLAMENTO PVC (LSZH)</t>
  </si>
  <si>
    <t>20.2.2</t>
  </si>
  <si>
    <t>PATCH CORD (CABO DE REDE), CATEGORIA 5 E (CAT 5E) UTP, 24 AWG, 4 PARES, EXTENSAO DE 2,50 M</t>
  </si>
  <si>
    <t>20.3</t>
  </si>
  <si>
    <t>TOMADAS</t>
  </si>
  <si>
    <t>20.3.1</t>
  </si>
  <si>
    <t>15.019.0090-0</t>
  </si>
  <si>
    <t>15.019.0090-A</t>
  </si>
  <si>
    <t>Tomada tipo RJ45, de sobrepor, completa, para lógica. FORNECIMENTO e COLOCAÇÃO</t>
  </si>
  <si>
    <t>20.3.2</t>
  </si>
  <si>
    <t>15.019.0110-0</t>
  </si>
  <si>
    <t>15.019.0110-A</t>
  </si>
  <si>
    <t>Tomada coaxial, de embutir, completa, para antena de TV. FORNECIMENTO e COLOCAÇÃO</t>
  </si>
  <si>
    <t>20.4</t>
  </si>
  <si>
    <t>CAIXAS E ACESSÓRIOS</t>
  </si>
  <si>
    <t>20.4.1</t>
  </si>
  <si>
    <t>101795</t>
  </si>
  <si>
    <t>CAIXA ENTERRADA PARA INSTALAÇÕES TELEFÔNICAS TIPO R1, EM ALVENARIA COM BLOCOS DE CONCRETO, DIMENSÕES INTERNAS: 0,35X0,60X0,60 M, EXCLUINDO TAMPÃO. AF_12/2020</t>
  </si>
  <si>
    <t>20.4.2</t>
  </si>
  <si>
    <t>20.4.3</t>
  </si>
  <si>
    <t>20.5</t>
  </si>
  <si>
    <t>20.5.1</t>
  </si>
  <si>
    <t>20.5.2</t>
  </si>
  <si>
    <t>20.5.3</t>
  </si>
  <si>
    <t>91869</t>
  </si>
  <si>
    <t>ELETRODUTO RÍGIDO ROSCÁVEL, PVC, DN 40 MM (1 1/4"), PARA CIRCUITOS TERMINAIS, INSTALADO EM LAJE - FORNECIMENTO E INSTALAÇÃO. AF_12/2015</t>
  </si>
  <si>
    <t>20.5.4</t>
  </si>
  <si>
    <t>20.5.5</t>
  </si>
  <si>
    <t>95752</t>
  </si>
  <si>
    <t>ELETRODUTO DE AÇO GALVANIZADO, CLASSE SEMI PESADO, DN 40 MM (1 1/2  ), APARENTE, INSTALADO EM PAREDE - FORNECIMENTO E INSTALAÇÃO. AF_11/2016_P</t>
  </si>
  <si>
    <t>20.5.6</t>
  </si>
  <si>
    <t>20.5.7</t>
  </si>
  <si>
    <t>15.018.0466-0</t>
  </si>
  <si>
    <t>15.018.0466-A</t>
  </si>
  <si>
    <t>Eletrocalha perfurada, sem tampa, tipo “U”, 50 x 50mm, tratamento superficial pré-zincado a quente, inclusive conexões, acessórios e fixação superior. FORNECIMENTO e COLOCAÇÃO</t>
  </si>
  <si>
    <t>21.1</t>
  </si>
  <si>
    <t>18.016.0002-0</t>
  </si>
  <si>
    <t>18.016.0002-A</t>
  </si>
  <si>
    <t>Coifa de aço inox AISI 304/444 (#20), nas dimensões 1,80 x 1,30 x 0,60m (cocção), com calha coletora de gordura em todo perímetro com dreno plugado, suporte de fixação e bocais flangeados (fogão industrial de 6 bocas). FORNECIMENTO e COLOCAÇÃO</t>
  </si>
  <si>
    <t>21.2</t>
  </si>
  <si>
    <t>18.034.0015-0</t>
  </si>
  <si>
    <t>18.034.0015-A</t>
  </si>
  <si>
    <t>Idem item 18.034.0010, com diâmetro de 400mm</t>
  </si>
  <si>
    <t>SISTEMA DE EXAUSTÃO MECÂNICA</t>
  </si>
  <si>
    <t>SISTEMA DE PROTEÇÃO CONTRA DESCARGAS ATMOSFÉRICAS</t>
  </si>
  <si>
    <t>22.1</t>
  </si>
  <si>
    <t>98463</t>
  </si>
  <si>
    <t>SUPORTE ISOLADOR PARA CORDOALHA DE COBRE - FORNECIMENTO E INSTALAÇÃO. AF_12/2017</t>
  </si>
  <si>
    <t>22.2</t>
  </si>
  <si>
    <t>ABRACADEIRA DE LATAO PARA FIXACAO DE CABO PARA-RAIO, DIMENSOES 32 X 24 X 24 MM</t>
  </si>
  <si>
    <t>22.3</t>
  </si>
  <si>
    <t>22.4</t>
  </si>
  <si>
    <t>22.5</t>
  </si>
  <si>
    <t>22.6</t>
  </si>
  <si>
    <t>22.7</t>
  </si>
  <si>
    <t>96985</t>
  </si>
  <si>
    <t>HASTE DE ATERRAMENTO 5/8  PARA SPDA - FORNECIMENTO E INSTALAÇÃO. AF_12/2017</t>
  </si>
  <si>
    <t>22.8</t>
  </si>
  <si>
    <t>96971</t>
  </si>
  <si>
    <t>CORDOALHA DE COBRE NU 16 MM², NÃO ENTERRADA, COM ISOLADOR - FORNECIMENTO E INSTALAÇÃO. AF_12/2017</t>
  </si>
  <si>
    <t>22.9</t>
  </si>
  <si>
    <t>96973</t>
  </si>
  <si>
    <t>CORDOALHA DE COBRE NU 35 MM², NÃO ENTERRADA, COM ISOLADOR - FORNECIMENTO E INSTALAÇÃO. AF_12/2017</t>
  </si>
  <si>
    <t>22.10</t>
  </si>
  <si>
    <t>96974</t>
  </si>
  <si>
    <t>CORDOALHA DE COBRE NU 50 MM², NÃO ENTERRADA, COM ISOLADOR - FORNECIMENTO E INSTALAÇÃO. AF_12/2017</t>
  </si>
  <si>
    <t>22.11</t>
  </si>
  <si>
    <t>98111</t>
  </si>
  <si>
    <t>CAIXA DE INSPEÇÃO PARA ATERRAMENTO, CIRCULAR, EM POLIETILENO, DIÂMETRO INTERNO = 0,3 M. AF_12/2020</t>
  </si>
  <si>
    <t>22.12</t>
  </si>
  <si>
    <t>15.017.0165-0</t>
  </si>
  <si>
    <t>15.017.0165-A</t>
  </si>
  <si>
    <t>Idem item 15.017.0155, com bitolas de 25 a 35mm²</t>
  </si>
  <si>
    <t>SERVIÇOS COMPLEMENTARES</t>
  </si>
  <si>
    <t>23.1</t>
  </si>
  <si>
    <t>GERAIS</t>
  </si>
  <si>
    <t>23.1.1</t>
  </si>
  <si>
    <t>14.010.0010-0</t>
  </si>
  <si>
    <t>14.010.0010-A</t>
  </si>
  <si>
    <t>Mastro metálico em tubo de ferro galvanizado de 3” com altura de 6,00m, equipado com roldana com fixação em prisma de concreto de 30 x 30 x 50cm. FORNECIMENTO e COLOCAÇÃO</t>
  </si>
  <si>
    <t>23.1.2</t>
  </si>
  <si>
    <t>18.081.0050-0</t>
  </si>
  <si>
    <t>18.081.0050-A</t>
  </si>
  <si>
    <t>Banca de granito cinza corumbá, com 3cm de espessura, com abertura para 1 cuba (exclusive esta), sobre apoios de alvenaria de meia vez e verga de concreto, sem revestimento. FORNECIMENTO e COLOCAÇÃO</t>
  </si>
  <si>
    <t>23.1.3</t>
  </si>
  <si>
    <t>18.081.0051-0</t>
  </si>
  <si>
    <t>18.081.0051-A</t>
  </si>
  <si>
    <t>Idem item 18.081.0050, com abertura para 2 cubas</t>
  </si>
  <si>
    <t>23.1.4</t>
  </si>
  <si>
    <t>18.070.0005-0</t>
  </si>
  <si>
    <t>18.070.0005-A</t>
  </si>
  <si>
    <t>Prateleira de mármore branco clássico, com 30cm de largura e 2cm de espessura, sobre consolo de ferro. FORNECIMENTO e COLOCAÇÃO</t>
  </si>
  <si>
    <t>23.1.5</t>
  </si>
  <si>
    <t>18.022.0013-0</t>
  </si>
  <si>
    <t>18.022.0013-A</t>
  </si>
  <si>
    <t>Banca de concreto aparente, com 0,60m de largura e 0,06m de espessura, para uma cuba, exclusive esta</t>
  </si>
  <si>
    <t>23.1.6</t>
  </si>
  <si>
    <t>13.348.0050-0</t>
  </si>
  <si>
    <t>13.348.0050-A</t>
  </si>
  <si>
    <t>Peitoril em granito cinza andorinha, espessura de 2cm, largura 15 a 18cm, assentado com nata de cimento sobre argamassa de cimento, saibro e areia, no traço 1:3:3 e rejuntamento com cimento branco</t>
  </si>
  <si>
    <t>23.1.7</t>
  </si>
  <si>
    <t>100861</t>
  </si>
  <si>
    <t>SUPORTE MÃO FRANCESA EM AÇO, ABAS IGUAIS 30 CM, CAPACIDADE MINIMA 60 KG, BRANCO - FORNECIMENTO E INSTALAÇÃO. AF_01/2020</t>
  </si>
  <si>
    <t>23.1.8</t>
  </si>
  <si>
    <t>14.002.0220-0</t>
  </si>
  <si>
    <t>14.002.0220-A</t>
  </si>
  <si>
    <t>Corrimão de tubo de ferro galvanizado de 1.1/4”, preso por chumbadores a cada metro. FORNECIMENTO e COLOCAÇÃO</t>
  </si>
  <si>
    <t>23.2</t>
  </si>
  <si>
    <t>CAIXA DÁGUA - 50.000L</t>
  </si>
  <si>
    <t>23.2.1</t>
  </si>
  <si>
    <t>34.15.0050</t>
  </si>
  <si>
    <t>SCORIO</t>
  </si>
  <si>
    <t>Reservatorio metalico, padrao SABESP ou similar, com capacidade para 50m3, para agua potavel, estilo taca agua total. Aco USI-SAC-41 ou cor-400, inclusive encanamento interno, escadas (interna e externa) entrada e saidas, suporte chave eletrica, dreno auto limpante, base para fixacao, guarda corpo de protecao e corrimao superior. Fornecimento e instalacao.(desonerado)</t>
  </si>
  <si>
    <t>DEMOLIÇÕES</t>
  </si>
  <si>
    <t>24.1</t>
  </si>
  <si>
    <t>05.002.0001-0</t>
  </si>
  <si>
    <t>05.002.0001-A</t>
  </si>
  <si>
    <t>Demolição, com equipamento de ar comprimido, de pisos ou pavimentos de concreto simples, inclusive afastamento lateral dentro do canteiro de serviço</t>
  </si>
  <si>
    <t>24.2</t>
  </si>
  <si>
    <t>05.002.0002-0</t>
  </si>
  <si>
    <t>05.002.0002-A</t>
  </si>
  <si>
    <t>Idem item 05.002.0001, de concreto armado</t>
  </si>
  <si>
    <t>24.3</t>
  </si>
  <si>
    <t>05.002.0062-0</t>
  </si>
  <si>
    <t>05.002.0062-A</t>
  </si>
  <si>
    <t>Demolição de prédios com rompedor hidráulico adaptado à escavadeira, de concreto armado, pisos, alvenaria e esquadrias, inclusive empilhamento do entulho com preparo para transporte e exclusive: corte do aço (vergalhão) empilhado, transporte (bota-fora), carga e descarga</t>
  </si>
  <si>
    <t>24.4</t>
  </si>
  <si>
    <t>05.001.0086-0</t>
  </si>
  <si>
    <t>05.001.0086-A</t>
  </si>
  <si>
    <t>Remoção de terra ou entulho, a pá, até a distância horizontal de 5,00m</t>
  </si>
  <si>
    <t>24.5</t>
  </si>
  <si>
    <t>100981</t>
  </si>
  <si>
    <t>CARGA, MANOBRA E DESCARGA DE ENTULHO EM CAMINHÃO BASCULANTE 6 M³ - CARGA COM ESCAVADEIRA HIDRÁULICA  (CAÇAMBA DE 0,80 M³ / 111 HP) E DESCARGA LIVRE (UNIDADE: M3). AF_07/2020</t>
  </si>
  <si>
    <t>OUTROS</t>
  </si>
  <si>
    <t>25.1</t>
  </si>
  <si>
    <t>99803</t>
  </si>
  <si>
    <t>LIMPEZA DE PISO CERÂMICO OU PORCELANATO COM PANO ÚMIDO. AF_04/2019</t>
  </si>
  <si>
    <t>25.2</t>
  </si>
  <si>
    <t>05.050.0001-0</t>
  </si>
  <si>
    <t>TOMADA DE PREÇOS Nº 006/2022</t>
  </si>
  <si>
    <t>PROCESSO ADMINISTRATIVO Nº 2700/2022 de 29/08/2022</t>
  </si>
  <si>
    <t>CONTRATAÇÃO DE EMPRESA ESPECIALIZADA PARA CONSTRUÇÃO DA CRECHE MUNICIPAL NO CENTRO DO MUNICÍPIO DE SUMIDOURO - RJ</t>
  </si>
  <si>
    <t>Secretaria Municipal de Educação</t>
  </si>
  <si>
    <t>O pagamento do objeto de que trata a TOMADA DE PREÇOS 006/2022, será efetuado pela Tesouraria da Prefeitura Municipal de Sumidouro;</t>
  </si>
  <si>
    <t>A prestação dos serviços do objeto desta licitação deverá iniciar após assinatura de pertinente contrato, a partir da data de emissão da Ordem de Serviço para o período estimado de 08 (oito) meses, conforme cronograma estabelecido em conjunto com o engenheiro da Prefeitura Municipal de Sumidouro;</t>
  </si>
  <si>
    <t>Nº 1701.1236500211.033-4490.51.00-05</t>
  </si>
  <si>
    <t>Abertura das Propostas: 19/12/2022 às 10:00hs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</si>
</sst>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quot;R$ &quot;* #,##0.00_);_(&quot;R$ &quot;* \(#,##0.00\);_(&quot;R$ &quot;* &quot;-&quot;??_);_(@_)"/>
    <numFmt numFmtId="165" formatCode="_(* #,##0.00_);_(* \(#,##0.00\);_(* &quot;-&quot;??_);_(@_)"/>
    <numFmt numFmtId="166" formatCode="_(&quot;R$&quot;* #,##0.00_);_(&quot;R$&quot;* \(#,##0.00\);_(&quot;R$&quot;* &quot;-&quot;??_);_(@_)"/>
    <numFmt numFmtId="167" formatCode="&quot;R$ &quot;#,##0.00"/>
    <numFmt numFmtId="168" formatCode="00"/>
    <numFmt numFmtId="169" formatCode="#,##0.00#"/>
    <numFmt numFmtId="170" formatCode="0.00#"/>
    <numFmt numFmtId="171" formatCode="_-* #,##0.00_-;\-* #,##0.00_-;_-* \-??_-;_-@_-"/>
    <numFmt numFmtId="172" formatCode="_(* #,##0.00_);_(* \(#,##0.00\);_(* \-??_);_(@_)"/>
    <numFmt numFmtId="173" formatCode="_-&quot;R$ &quot;* #,##0.00_-;&quot;-R$ &quot;* #,##0.00_-;_-&quot;R$ &quot;* \-??_-;_-@_-"/>
  </numFmts>
  <fonts count="35" x14ac:knownFonts="1">
    <font>
      <sz val="10"/>
      <name val="Arial"/>
    </font>
    <font>
      <sz val="10"/>
      <name val="Arial"/>
      <family val="2"/>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u/>
      <sz val="10"/>
      <name val="Arial"/>
      <family val="2"/>
    </font>
    <font>
      <b/>
      <sz val="7"/>
      <name val="Arial"/>
      <family val="2"/>
    </font>
    <font>
      <sz val="7"/>
      <name val="Arial"/>
      <family val="2"/>
    </font>
    <font>
      <sz val="8"/>
      <color indexed="8"/>
      <name val="Arial"/>
      <family val="2"/>
    </font>
    <font>
      <sz val="9"/>
      <name val="Arial"/>
      <family val="2"/>
    </font>
    <font>
      <sz val="9"/>
      <color indexed="8"/>
      <name val="Arial"/>
      <family val="2"/>
    </font>
    <font>
      <b/>
      <sz val="8"/>
      <color indexed="8"/>
      <name val="Arial"/>
      <family val="2"/>
    </font>
    <font>
      <b/>
      <sz val="9"/>
      <name val="Arial"/>
      <family val="2"/>
    </font>
    <font>
      <b/>
      <sz val="12"/>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1"/>
      <color indexed="62"/>
      <name val="Calibri"/>
      <family val="2"/>
    </font>
    <font>
      <b/>
      <sz val="11"/>
      <color indexed="63"/>
      <name val="Calibri"/>
      <family val="2"/>
    </font>
    <font>
      <sz val="11"/>
      <color indexed="10"/>
      <name val="Calibri"/>
      <family val="2"/>
    </font>
    <font>
      <i/>
      <sz val="11"/>
      <color indexed="23"/>
      <name val="Calibri"/>
      <family val="2"/>
    </font>
    <font>
      <b/>
      <sz val="11"/>
      <color indexed="8"/>
      <name val="Calibri"/>
      <family val="2"/>
    </font>
    <font>
      <sz val="6"/>
      <name val="Arial"/>
      <family val="2"/>
    </font>
    <font>
      <b/>
      <sz val="15"/>
      <color indexed="54"/>
      <name val="Calibri"/>
      <family val="2"/>
    </font>
    <font>
      <b/>
      <sz val="13"/>
      <color indexed="54"/>
      <name val="Calibri"/>
      <family val="2"/>
    </font>
    <font>
      <b/>
      <sz val="11"/>
      <color indexed="54"/>
      <name val="Calibri"/>
      <family val="2"/>
    </font>
    <font>
      <sz val="18"/>
      <color indexed="54"/>
      <name val="Calibri Light"/>
      <family val="2"/>
    </font>
    <font>
      <u/>
      <sz val="10"/>
      <color theme="10"/>
      <name val="Arial"/>
      <family val="2"/>
    </font>
  </fonts>
  <fills count="24">
    <fill>
      <patternFill patternType="none"/>
    </fill>
    <fill>
      <patternFill patternType="gray125"/>
    </fill>
    <fill>
      <patternFill patternType="solid">
        <fgColor indexed="27"/>
        <bgColor indexed="41"/>
      </patternFill>
    </fill>
    <fill>
      <patternFill patternType="solid">
        <fgColor indexed="47"/>
        <bgColor indexed="42"/>
      </patternFill>
    </fill>
    <fill>
      <patternFill patternType="solid">
        <fgColor indexed="42"/>
        <bgColor indexed="31"/>
      </patternFill>
    </fill>
    <fill>
      <patternFill patternType="solid">
        <fgColor indexed="26"/>
        <bgColor indexed="9"/>
      </patternFill>
    </fill>
    <fill>
      <patternFill patternType="solid">
        <fgColor indexed="43"/>
        <bgColor indexed="26"/>
      </patternFill>
    </fill>
    <fill>
      <patternFill patternType="solid">
        <fgColor indexed="24"/>
        <bgColor indexed="46"/>
      </patternFill>
    </fill>
    <fill>
      <patternFill patternType="solid">
        <fgColor indexed="22"/>
        <bgColor indexed="44"/>
      </patternFill>
    </fill>
    <fill>
      <patternFill patternType="solid">
        <fgColor indexed="49"/>
        <bgColor indexed="40"/>
      </patternFill>
    </fill>
    <fill>
      <patternFill patternType="solid">
        <fgColor indexed="57"/>
        <bgColor indexed="21"/>
      </patternFill>
    </fill>
    <fill>
      <patternFill patternType="solid">
        <fgColor indexed="9"/>
        <bgColor indexed="41"/>
      </patternFill>
    </fill>
    <fill>
      <patternFill patternType="solid">
        <fgColor indexed="55"/>
        <bgColor indexed="46"/>
      </patternFill>
    </fill>
    <fill>
      <patternFill patternType="solid">
        <fgColor indexed="53"/>
        <bgColor indexed="52"/>
      </patternFill>
    </fill>
    <fill>
      <patternFill patternType="solid">
        <fgColor indexed="51"/>
        <bgColor indexed="13"/>
      </patternFill>
    </fill>
    <fill>
      <patternFill patternType="solid">
        <fgColor indexed="62"/>
        <bgColor indexed="56"/>
      </patternFill>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
      <patternFill patternType="solid">
        <fgColor theme="8" tint="0.79998168889431442"/>
        <bgColor indexed="64"/>
      </patternFill>
    </fill>
  </fills>
  <borders count="3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44"/>
      </left>
      <right style="thin">
        <color indexed="44"/>
      </right>
      <top style="thin">
        <color indexed="44"/>
      </top>
      <bottom style="thin">
        <color indexed="44"/>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24"/>
      </bottom>
      <diagonal/>
    </border>
    <border>
      <left/>
      <right/>
      <top/>
      <bottom style="medium">
        <color indexed="24"/>
      </bottom>
      <diagonal/>
    </border>
    <border>
      <left/>
      <right/>
      <top style="thin">
        <color indexed="49"/>
      </top>
      <bottom style="double">
        <color indexed="49"/>
      </bottom>
      <diagonal/>
    </border>
    <border>
      <left style="thin">
        <color indexed="64"/>
      </left>
      <right style="thin">
        <color indexed="64"/>
      </right>
      <top style="thin">
        <color indexed="64"/>
      </top>
      <bottom style="thin">
        <color indexed="64"/>
      </bottom>
      <diagonal/>
    </border>
    <border>
      <left style="thin">
        <color indexed="23"/>
      </left>
      <right style="hair">
        <color indexed="23"/>
      </right>
      <top style="thin">
        <color indexed="23"/>
      </top>
      <bottom style="thin">
        <color indexed="23"/>
      </bottom>
      <diagonal/>
    </border>
    <border>
      <left style="hair">
        <color indexed="23"/>
      </left>
      <right style="hair">
        <color indexed="23"/>
      </right>
      <top style="thin">
        <color indexed="23"/>
      </top>
      <bottom style="thin">
        <color indexed="23"/>
      </bottom>
      <diagonal/>
    </border>
    <border>
      <left style="hair">
        <color indexed="23"/>
      </left>
      <right style="thin">
        <color indexed="23"/>
      </right>
      <top style="thin">
        <color indexed="23"/>
      </top>
      <bottom style="thin">
        <color indexed="23"/>
      </bottom>
      <diagonal/>
    </border>
    <border>
      <left style="thin">
        <color indexed="23"/>
      </left>
      <right style="hair">
        <color indexed="23"/>
      </right>
      <top style="hair">
        <color indexed="23"/>
      </top>
      <bottom style="hair">
        <color indexed="23"/>
      </bottom>
      <diagonal/>
    </border>
    <border>
      <left style="hair">
        <color indexed="23"/>
      </left>
      <right style="hair">
        <color indexed="23"/>
      </right>
      <top style="hair">
        <color indexed="23"/>
      </top>
      <bottom style="hair">
        <color indexed="23"/>
      </bottom>
      <diagonal/>
    </border>
    <border>
      <left style="thin">
        <color indexed="23"/>
      </left>
      <right/>
      <top/>
      <bottom style="hair">
        <color indexed="23"/>
      </bottom>
      <diagonal/>
    </border>
    <border>
      <left/>
      <right/>
      <top/>
      <bottom style="hair">
        <color indexed="23"/>
      </bottom>
      <diagonal/>
    </border>
    <border>
      <left/>
      <right style="hair">
        <color indexed="23"/>
      </right>
      <top style="thin">
        <color indexed="23"/>
      </top>
      <bottom style="thin">
        <color indexed="23"/>
      </bottom>
      <diagonal/>
    </border>
    <border>
      <left/>
      <right style="hair">
        <color indexed="23"/>
      </right>
      <top style="hair">
        <color indexed="23"/>
      </top>
      <bottom style="hair">
        <color indexed="23"/>
      </bottom>
      <diagonal/>
    </border>
    <border>
      <left style="hair">
        <color indexed="23"/>
      </left>
      <right style="hair">
        <color indexed="64"/>
      </right>
      <top style="hair">
        <color indexed="23"/>
      </top>
      <bottom style="hair">
        <color indexed="23"/>
      </bottom>
      <diagonal/>
    </border>
    <border>
      <left style="thin">
        <color indexed="23"/>
      </left>
      <right/>
      <top style="hair">
        <color indexed="23"/>
      </top>
      <bottom style="hair">
        <color indexed="55"/>
      </bottom>
      <diagonal/>
    </border>
    <border>
      <left/>
      <right/>
      <top style="hair">
        <color indexed="23"/>
      </top>
      <bottom style="hair">
        <color indexed="55"/>
      </bottom>
      <diagonal/>
    </border>
    <border>
      <left style="hair">
        <color indexed="55"/>
      </left>
      <right style="hair">
        <color indexed="64"/>
      </right>
      <top style="hair">
        <color indexed="23"/>
      </top>
      <bottom style="hair">
        <color indexed="55"/>
      </bottom>
      <diagonal/>
    </border>
    <border>
      <left/>
      <right style="hair">
        <color indexed="64"/>
      </right>
      <top/>
      <bottom style="hair">
        <color indexed="23"/>
      </bottom>
      <diagonal/>
    </border>
    <border>
      <left style="hair">
        <color indexed="55"/>
      </left>
      <right style="hair">
        <color indexed="55"/>
      </right>
      <top style="hair">
        <color indexed="23"/>
      </top>
      <bottom style="hair">
        <color indexed="55"/>
      </bottom>
      <diagonal/>
    </border>
    <border>
      <left style="thin">
        <color indexed="8"/>
      </left>
      <right style="thin">
        <color indexed="8"/>
      </right>
      <top style="thin">
        <color indexed="8"/>
      </top>
      <bottom style="thin">
        <color indexed="8"/>
      </bottom>
      <diagonal/>
    </border>
    <border>
      <left style="hair">
        <color indexed="23"/>
      </left>
      <right/>
      <top style="hair">
        <color indexed="55"/>
      </top>
      <bottom/>
      <diagonal/>
    </border>
    <border>
      <left/>
      <right style="hair">
        <color indexed="64"/>
      </right>
      <top style="hair">
        <color indexed="55"/>
      </top>
      <bottom/>
      <diagonal/>
    </border>
    <border>
      <left style="hair">
        <color indexed="23"/>
      </left>
      <right/>
      <top/>
      <bottom style="hair">
        <color indexed="22"/>
      </bottom>
      <diagonal/>
    </border>
    <border>
      <left/>
      <right style="hair">
        <color indexed="64"/>
      </right>
      <top/>
      <bottom style="hair">
        <color indexed="22"/>
      </bottom>
      <diagonal/>
    </border>
    <border>
      <left/>
      <right/>
      <top style="hair">
        <color indexed="23"/>
      </top>
      <bottom style="hair">
        <color indexed="23"/>
      </bottom>
      <diagonal/>
    </border>
  </borders>
  <cellStyleXfs count="51">
    <xf numFmtId="0" fontId="0" fillId="0" borderId="0"/>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6" borderId="0" applyNumberFormat="0" applyBorder="0" applyAlignment="0" applyProtection="0"/>
    <xf numFmtId="0" fontId="19" fillId="7" borderId="0" applyNumberFormat="0" applyBorder="0" applyAlignment="0" applyProtection="0"/>
    <xf numFmtId="0" fontId="19" fillId="3" borderId="0" applyNumberFormat="0" applyBorder="0" applyAlignment="0" applyProtection="0"/>
    <xf numFmtId="0" fontId="19" fillId="8" borderId="0" applyNumberFormat="0" applyBorder="0" applyAlignment="0" applyProtection="0"/>
    <xf numFmtId="0" fontId="19" fillId="6"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20" fillId="2" borderId="0" applyNumberFormat="0" applyBorder="0" applyAlignment="0" applyProtection="0"/>
    <xf numFmtId="0" fontId="21" fillId="11" borderId="1" applyNumberFormat="0" applyAlignment="0" applyProtection="0"/>
    <xf numFmtId="0" fontId="22" fillId="12" borderId="2" applyNumberFormat="0" applyAlignment="0" applyProtection="0"/>
    <xf numFmtId="0" fontId="23" fillId="0" borderId="3" applyNumberFormat="0" applyFill="0" applyAlignment="0" applyProtection="0"/>
    <xf numFmtId="0" fontId="19" fillId="9" borderId="0" applyNumberFormat="0" applyBorder="0" applyAlignment="0" applyProtection="0"/>
    <xf numFmtId="0" fontId="19" fillId="13" borderId="0" applyNumberFormat="0" applyBorder="0" applyAlignment="0" applyProtection="0"/>
    <xf numFmtId="0" fontId="19" fillId="12"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0" borderId="0" applyNumberFormat="0" applyBorder="0" applyAlignment="0" applyProtection="0"/>
    <xf numFmtId="0" fontId="24" fillId="3" borderId="1" applyNumberFormat="0" applyAlignment="0" applyProtection="0"/>
    <xf numFmtId="0" fontId="34" fillId="0" borderId="0" applyNumberFormat="0" applyFill="0" applyBorder="0" applyAlignment="0" applyProtection="0"/>
    <xf numFmtId="166" fontId="1" fillId="0" borderId="0" applyFont="0" applyFill="0" applyBorder="0" applyAlignment="0" applyProtection="0"/>
    <xf numFmtId="173" fontId="2" fillId="0" borderId="0" applyFill="0" applyBorder="0" applyAlignment="0" applyProtection="0"/>
    <xf numFmtId="0" fontId="2" fillId="0" borderId="0"/>
    <xf numFmtId="0" fontId="18" fillId="0" borderId="0"/>
    <xf numFmtId="0" fontId="2" fillId="0" borderId="0"/>
    <xf numFmtId="0" fontId="2" fillId="5" borderId="4" applyNumberFormat="0" applyAlignment="0" applyProtection="0"/>
    <xf numFmtId="9" fontId="2" fillId="0" borderId="0" applyFill="0" applyBorder="0" applyAlignment="0" applyProtection="0"/>
    <xf numFmtId="9" fontId="2" fillId="0" borderId="0" applyFill="0" applyBorder="0" applyAlignment="0" applyProtection="0"/>
    <xf numFmtId="0" fontId="25" fillId="11" borderId="5" applyNumberFormat="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30" fillId="0" borderId="6" applyNumberFormat="0" applyFill="0" applyAlignment="0" applyProtection="0"/>
    <xf numFmtId="0" fontId="31" fillId="0" borderId="7" applyNumberFormat="0" applyFill="0" applyAlignment="0" applyProtection="0"/>
    <xf numFmtId="0" fontId="32" fillId="0" borderId="8" applyNumberFormat="0" applyFill="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28" fillId="0" borderId="9" applyNumberFormat="0" applyFill="0" applyAlignment="0" applyProtection="0"/>
    <xf numFmtId="165" fontId="1" fillId="0" borderId="0" applyFont="0" applyFill="0" applyBorder="0" applyAlignment="0" applyProtection="0"/>
    <xf numFmtId="171" fontId="2" fillId="0" borderId="0" applyFill="0" applyBorder="0" applyAlignment="0" applyProtection="0"/>
    <xf numFmtId="172" fontId="2" fillId="0" borderId="0" applyFill="0" applyBorder="0" applyAlignment="0" applyProtection="0"/>
  </cellStyleXfs>
  <cellXfs count="113">
    <xf numFmtId="0" fontId="0" fillId="0" borderId="0" xfId="0"/>
    <xf numFmtId="0" fontId="2" fillId="0" borderId="0" xfId="0" applyFont="1" applyBorder="1" applyAlignment="1" applyProtection="1">
      <alignment horizontal="center" vertical="center" wrapText="1"/>
      <protection hidden="1"/>
    </xf>
    <xf numFmtId="0" fontId="2" fillId="0" borderId="0" xfId="0" applyFont="1" applyBorder="1" applyAlignment="1" applyProtection="1">
      <alignment vertical="center" wrapText="1"/>
      <protection hidden="1"/>
    </xf>
    <xf numFmtId="4" fontId="2" fillId="0" borderId="0" xfId="0" applyNumberFormat="1" applyFont="1" applyBorder="1" applyAlignment="1" applyProtection="1">
      <alignment horizontal="center" vertical="center" wrapText="1"/>
      <protection hidden="1"/>
    </xf>
    <xf numFmtId="165" fontId="2" fillId="0" borderId="0" xfId="48" applyFont="1" applyBorder="1" applyAlignment="1" applyProtection="1">
      <alignment horizontal="center" vertical="center" wrapText="1"/>
      <protection hidden="1"/>
    </xf>
    <xf numFmtId="0" fontId="3" fillId="0" borderId="0" xfId="0" applyFont="1" applyBorder="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Border="1" applyAlignment="1" applyProtection="1">
      <alignment vertical="center"/>
      <protection hidden="1"/>
    </xf>
    <xf numFmtId="4" fontId="7" fillId="0" borderId="0" xfId="0" applyNumberFormat="1" applyFont="1" applyBorder="1" applyAlignment="1" applyProtection="1">
      <alignment vertical="center" wrapText="1"/>
      <protection hidden="1"/>
    </xf>
    <xf numFmtId="0" fontId="7" fillId="0" borderId="0" xfId="0" applyFont="1" applyBorder="1" applyAlignment="1" applyProtection="1">
      <alignment vertical="center" wrapText="1"/>
      <protection hidden="1"/>
    </xf>
    <xf numFmtId="0" fontId="9" fillId="0" borderId="0" xfId="0" applyFont="1" applyBorder="1" applyAlignment="1" applyProtection="1">
      <alignment vertical="center" wrapText="1"/>
      <protection hidden="1"/>
    </xf>
    <xf numFmtId="49" fontId="0" fillId="0" borderId="0" xfId="0" applyNumberFormat="1"/>
    <xf numFmtId="0" fontId="2" fillId="0" borderId="0" xfId="0" applyFont="1" applyFill="1"/>
    <xf numFmtId="170" fontId="5" fillId="0" borderId="0" xfId="0" applyNumberFormat="1" applyFont="1" applyBorder="1" applyAlignment="1" applyProtection="1">
      <alignment vertical="center"/>
      <protection hidden="1"/>
    </xf>
    <xf numFmtId="170" fontId="2" fillId="0" borderId="0" xfId="48" applyNumberFormat="1" applyFont="1" applyBorder="1" applyAlignment="1" applyProtection="1">
      <alignment horizontal="center" vertical="center" wrapText="1"/>
      <protection hidden="1"/>
    </xf>
    <xf numFmtId="0" fontId="2" fillId="0" borderId="0" xfId="0" applyFont="1" applyFill="1" applyAlignment="1">
      <alignment wrapText="1"/>
    </xf>
    <xf numFmtId="169" fontId="2" fillId="0" borderId="0" xfId="0" applyNumberFormat="1" applyFont="1" applyBorder="1" applyAlignment="1" applyProtection="1">
      <alignment horizontal="center" vertical="center" wrapText="1"/>
      <protection hidden="1"/>
    </xf>
    <xf numFmtId="169" fontId="5" fillId="0" borderId="0" xfId="0" applyNumberFormat="1" applyFont="1" applyBorder="1" applyAlignment="1" applyProtection="1">
      <alignment vertical="center"/>
      <protection hidden="1"/>
    </xf>
    <xf numFmtId="0" fontId="6" fillId="0" borderId="0" xfId="0" applyFont="1" applyBorder="1" applyAlignment="1" applyProtection="1">
      <alignment horizontal="right"/>
      <protection hidden="1"/>
    </xf>
    <xf numFmtId="0" fontId="0" fillId="16" borderId="10" xfId="0" applyFill="1" applyBorder="1"/>
    <xf numFmtId="0" fontId="0" fillId="17" borderId="10" xfId="0" applyFill="1" applyBorder="1" applyAlignment="1">
      <alignment vertical="center" wrapText="1"/>
    </xf>
    <xf numFmtId="0" fontId="0" fillId="17" borderId="10" xfId="0" applyFill="1" applyBorder="1"/>
    <xf numFmtId="49" fontId="0" fillId="17" borderId="10" xfId="0" applyNumberFormat="1" applyFill="1" applyBorder="1"/>
    <xf numFmtId="0" fontId="0" fillId="18" borderId="10" xfId="0" applyFill="1" applyBorder="1" applyAlignment="1">
      <alignment vertical="center" wrapText="1"/>
    </xf>
    <xf numFmtId="0" fontId="0" fillId="0" borderId="0" xfId="0" applyAlignment="1">
      <alignment wrapText="1"/>
    </xf>
    <xf numFmtId="0" fontId="0" fillId="19" borderId="10"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20" borderId="10" xfId="0" applyFill="1" applyBorder="1" applyAlignment="1">
      <alignment vertical="center"/>
    </xf>
    <xf numFmtId="0" fontId="2" fillId="0" borderId="0" xfId="0" applyNumberFormat="1" applyFont="1" applyBorder="1" applyAlignment="1" applyProtection="1">
      <alignment horizontal="center" vertical="center" wrapText="1"/>
      <protection hidden="1"/>
    </xf>
    <xf numFmtId="0" fontId="5" fillId="0" borderId="0" xfId="0" applyNumberFormat="1" applyFont="1" applyBorder="1" applyAlignment="1" applyProtection="1">
      <alignment vertical="center"/>
      <protection hidden="1"/>
    </xf>
    <xf numFmtId="0" fontId="8" fillId="0" borderId="0" xfId="0" applyFont="1" applyBorder="1" applyAlignment="1" applyProtection="1">
      <alignment horizontal="right"/>
      <protection hidden="1"/>
    </xf>
    <xf numFmtId="167" fontId="0" fillId="0" borderId="0" xfId="0" applyNumberFormat="1" applyAlignment="1">
      <alignment horizontal="left"/>
    </xf>
    <xf numFmtId="4" fontId="11" fillId="0" borderId="0" xfId="0" applyNumberFormat="1" applyFont="1" applyBorder="1" applyAlignment="1" applyProtection="1">
      <alignment vertical="center" wrapText="1"/>
      <protection hidden="1"/>
    </xf>
    <xf numFmtId="0" fontId="11"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protection hidden="1"/>
    </xf>
    <xf numFmtId="0" fontId="4" fillId="0" borderId="0" xfId="0" applyNumberFormat="1" applyFont="1" applyBorder="1" applyAlignment="1" applyProtection="1">
      <alignment horizontal="center" vertical="center"/>
      <protection hidden="1"/>
    </xf>
    <xf numFmtId="4" fontId="4" fillId="0" borderId="0" xfId="0" applyNumberFormat="1" applyFont="1" applyBorder="1" applyAlignment="1" applyProtection="1">
      <alignment horizontal="center" vertical="center"/>
      <protection hidden="1"/>
    </xf>
    <xf numFmtId="169" fontId="4" fillId="0" borderId="0" xfId="0" applyNumberFormat="1" applyFont="1" applyBorder="1" applyAlignment="1" applyProtection="1">
      <alignment horizontal="center" vertical="center"/>
      <protection hidden="1"/>
    </xf>
    <xf numFmtId="170" fontId="4" fillId="0" borderId="0" xfId="0" applyNumberFormat="1" applyFont="1" applyBorder="1" applyAlignment="1" applyProtection="1">
      <alignment horizontal="center" vertical="center"/>
      <protection hidden="1"/>
    </xf>
    <xf numFmtId="168" fontId="11" fillId="0" borderId="0" xfId="0" applyNumberFormat="1" applyFont="1" applyBorder="1" applyAlignment="1" applyProtection="1">
      <alignment vertical="center" wrapText="1"/>
      <protection hidden="1"/>
    </xf>
    <xf numFmtId="0" fontId="8" fillId="21" borderId="11" xfId="0" applyFont="1" applyFill="1" applyBorder="1" applyAlignment="1" applyProtection="1">
      <alignment horizontal="center" vertical="center" wrapText="1"/>
      <protection hidden="1"/>
    </xf>
    <xf numFmtId="0" fontId="8" fillId="21" borderId="12" xfId="0" applyFont="1" applyFill="1" applyBorder="1" applyAlignment="1" applyProtection="1">
      <alignment horizontal="center" vertical="center" wrapText="1"/>
      <protection hidden="1"/>
    </xf>
    <xf numFmtId="0" fontId="8" fillId="21" borderId="13" xfId="0" applyFont="1" applyFill="1" applyBorder="1" applyAlignment="1" applyProtection="1">
      <alignment horizontal="center" vertical="center" wrapText="1"/>
      <protection hidden="1"/>
    </xf>
    <xf numFmtId="0" fontId="7" fillId="0" borderId="0" xfId="0" applyFont="1" applyBorder="1" applyAlignment="1" applyProtection="1">
      <alignment horizontal="left" vertical="center"/>
      <protection hidden="1"/>
    </xf>
    <xf numFmtId="169" fontId="8" fillId="21" borderId="12" xfId="0" applyNumberFormat="1" applyFont="1" applyFill="1" applyBorder="1" applyAlignment="1" applyProtection="1">
      <alignment horizontal="center" vertical="center" wrapText="1"/>
      <protection hidden="1"/>
    </xf>
    <xf numFmtId="166" fontId="2" fillId="0" borderId="0" xfId="31" applyFont="1" applyBorder="1" applyAlignment="1" applyProtection="1">
      <alignment horizontal="center" vertical="center" wrapText="1"/>
      <protection hidden="1"/>
    </xf>
    <xf numFmtId="168" fontId="13" fillId="0" borderId="14" xfId="0" applyNumberFormat="1" applyFont="1" applyBorder="1" applyAlignment="1">
      <alignment horizontal="center" vertical="center" wrapText="1"/>
    </xf>
    <xf numFmtId="0" fontId="13" fillId="0" borderId="15" xfId="0" applyFont="1" applyBorder="1" applyAlignment="1">
      <alignment vertical="center" wrapText="1"/>
    </xf>
    <xf numFmtId="0" fontId="14" fillId="0" borderId="15" xfId="0" applyFont="1" applyBorder="1" applyAlignment="1">
      <alignment horizontal="center" vertical="center" wrapText="1"/>
    </xf>
    <xf numFmtId="169" fontId="14" fillId="0" borderId="15" xfId="0" applyNumberFormat="1" applyFont="1" applyBorder="1" applyAlignment="1">
      <alignment horizontal="center" vertical="center" wrapText="1"/>
    </xf>
    <xf numFmtId="168" fontId="13" fillId="0" borderId="16" xfId="0" applyNumberFormat="1" applyFont="1" applyBorder="1" applyAlignment="1">
      <alignment horizontal="center" vertical="center" wrapText="1"/>
    </xf>
    <xf numFmtId="0" fontId="13" fillId="0" borderId="17" xfId="0" applyFont="1" applyBorder="1" applyAlignment="1">
      <alignment vertical="center" wrapText="1"/>
    </xf>
    <xf numFmtId="0" fontId="14" fillId="0" borderId="17" xfId="0" applyFont="1" applyBorder="1" applyAlignment="1">
      <alignment horizontal="center" vertical="center" wrapText="1"/>
    </xf>
    <xf numFmtId="0" fontId="8" fillId="21" borderId="18" xfId="0" applyFont="1" applyFill="1" applyBorder="1" applyAlignment="1" applyProtection="1">
      <alignment horizontal="center" vertical="center" wrapText="1"/>
      <protection hidden="1"/>
    </xf>
    <xf numFmtId="168" fontId="13" fillId="0" borderId="19" xfId="0" applyNumberFormat="1" applyFont="1" applyBorder="1" applyAlignment="1">
      <alignment horizontal="center" vertical="center" wrapText="1"/>
    </xf>
    <xf numFmtId="168" fontId="8" fillId="17" borderId="17" xfId="0" applyNumberFormat="1" applyFont="1" applyFill="1" applyBorder="1" applyAlignment="1">
      <alignment vertical="center"/>
    </xf>
    <xf numFmtId="168" fontId="13" fillId="0" borderId="17" xfId="0" applyNumberFormat="1" applyFont="1" applyBorder="1" applyAlignment="1">
      <alignment horizontal="center" vertical="center" wrapText="1"/>
    </xf>
    <xf numFmtId="168" fontId="8" fillId="17" borderId="16" xfId="0" applyNumberFormat="1" applyFont="1" applyFill="1" applyBorder="1" applyAlignment="1">
      <alignment horizontal="center" vertical="center"/>
    </xf>
    <xf numFmtId="168" fontId="8" fillId="17" borderId="17" xfId="0" applyNumberFormat="1" applyFont="1" applyFill="1" applyBorder="1" applyAlignment="1">
      <alignment horizontal="center" vertical="center"/>
    </xf>
    <xf numFmtId="4" fontId="8" fillId="0" borderId="20" xfId="48" applyNumberFormat="1" applyFont="1" applyFill="1" applyBorder="1" applyAlignment="1" applyProtection="1">
      <alignment horizontal="center" vertical="center" wrapText="1"/>
      <protection hidden="1"/>
    </xf>
    <xf numFmtId="168" fontId="13" fillId="0" borderId="21" xfId="0" applyNumberFormat="1" applyFont="1" applyBorder="1" applyAlignment="1">
      <alignment horizontal="center" vertical="center" wrapText="1"/>
    </xf>
    <xf numFmtId="168" fontId="13" fillId="0" borderId="22" xfId="0" applyNumberFormat="1" applyFont="1" applyBorder="1" applyAlignment="1">
      <alignment horizontal="center" vertical="center" wrapText="1"/>
    </xf>
    <xf numFmtId="0" fontId="13" fillId="0" borderId="22" xfId="0" applyFont="1" applyBorder="1" applyAlignment="1">
      <alignment vertical="center" wrapText="1"/>
    </xf>
    <xf numFmtId="0" fontId="14" fillId="0" borderId="22" xfId="0" applyFont="1" applyBorder="1" applyAlignment="1">
      <alignment horizontal="center" vertical="center" wrapText="1"/>
    </xf>
    <xf numFmtId="4" fontId="3" fillId="17" borderId="23" xfId="48" applyNumberFormat="1" applyFont="1" applyFill="1" applyBorder="1" applyAlignment="1" applyProtection="1">
      <alignment horizontal="center" vertical="center" wrapText="1"/>
      <protection hidden="1"/>
    </xf>
    <xf numFmtId="4" fontId="8" fillId="17" borderId="24" xfId="0" applyNumberFormat="1" applyFont="1" applyFill="1" applyBorder="1" applyAlignment="1">
      <alignment vertical="center"/>
    </xf>
    <xf numFmtId="2" fontId="14" fillId="0" borderId="15" xfId="0" applyNumberFormat="1" applyFont="1" applyBorder="1" applyAlignment="1">
      <alignment horizontal="center" vertical="center" wrapText="1"/>
    </xf>
    <xf numFmtId="2" fontId="14" fillId="0" borderId="22" xfId="0" applyNumberFormat="1" applyFont="1" applyBorder="1" applyAlignment="1">
      <alignment horizontal="center" vertical="center" wrapText="1"/>
    </xf>
    <xf numFmtId="2" fontId="8" fillId="17" borderId="17" xfId="0" applyNumberFormat="1" applyFont="1" applyFill="1" applyBorder="1" applyAlignment="1">
      <alignment vertical="center"/>
    </xf>
    <xf numFmtId="2" fontId="14" fillId="0" borderId="17" xfId="0" applyNumberFormat="1" applyFont="1" applyBorder="1" applyAlignment="1">
      <alignment horizontal="center" vertical="center" wrapText="1"/>
    </xf>
    <xf numFmtId="4" fontId="14" fillId="0" borderId="15" xfId="0" applyNumberFormat="1" applyFont="1" applyBorder="1" applyAlignment="1">
      <alignment horizontal="center" vertical="center" wrapText="1"/>
    </xf>
    <xf numFmtId="4" fontId="5" fillId="0" borderId="0" xfId="0" applyNumberFormat="1" applyFont="1" applyBorder="1" applyAlignment="1" applyProtection="1">
      <alignment vertical="center"/>
      <protection hidden="1"/>
    </xf>
    <xf numFmtId="4" fontId="8" fillId="21" borderId="12" xfId="0" applyNumberFormat="1" applyFont="1" applyFill="1" applyBorder="1" applyAlignment="1" applyProtection="1">
      <alignment horizontal="center" vertical="center" wrapText="1"/>
      <protection hidden="1"/>
    </xf>
    <xf numFmtId="4" fontId="8" fillId="17" borderId="17" xfId="0" applyNumberFormat="1" applyFont="1" applyFill="1" applyBorder="1" applyAlignment="1">
      <alignment vertical="center"/>
    </xf>
    <xf numFmtId="4" fontId="15" fillId="0" borderId="25" xfId="0" applyNumberFormat="1" applyFont="1" applyBorder="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vertical="center" wrapText="1"/>
    </xf>
    <xf numFmtId="0" fontId="13" fillId="22" borderId="26" xfId="0" applyFont="1" applyFill="1" applyBorder="1"/>
    <xf numFmtId="0" fontId="29" fillId="0" borderId="0" xfId="0" applyFont="1"/>
    <xf numFmtId="0" fontId="2" fillId="18" borderId="10" xfId="0" applyFont="1" applyFill="1" applyBorder="1" applyAlignment="1">
      <alignment vertical="center" wrapText="1"/>
    </xf>
    <xf numFmtId="168" fontId="16" fillId="17" borderId="17" xfId="0" applyNumberFormat="1" applyFont="1" applyFill="1" applyBorder="1" applyAlignment="1">
      <alignment horizontal="center" vertical="center"/>
    </xf>
    <xf numFmtId="169" fontId="12" fillId="0" borderId="15" xfId="0" applyNumberFormat="1" applyFont="1" applyBorder="1" applyAlignment="1" applyProtection="1">
      <alignment horizontal="center" vertical="center" wrapText="1"/>
      <protection locked="0"/>
    </xf>
    <xf numFmtId="169" fontId="15" fillId="0" borderId="22" xfId="0" applyNumberFormat="1" applyFont="1" applyBorder="1" applyAlignment="1" applyProtection="1">
      <alignment horizontal="center" vertical="center" wrapText="1"/>
      <protection locked="0"/>
    </xf>
    <xf numFmtId="168" fontId="8" fillId="17" borderId="17" xfId="0" applyNumberFormat="1" applyFont="1" applyFill="1" applyBorder="1" applyAlignment="1" applyProtection="1">
      <alignment vertical="center"/>
      <protection locked="0"/>
    </xf>
    <xf numFmtId="4" fontId="0" fillId="0" borderId="0" xfId="0" applyNumberFormat="1"/>
    <xf numFmtId="166" fontId="2" fillId="0" borderId="0" xfId="31" applyFont="1"/>
    <xf numFmtId="168" fontId="8" fillId="23" borderId="16" xfId="0" applyNumberFormat="1" applyFont="1" applyFill="1" applyBorder="1" applyAlignment="1">
      <alignment horizontal="center" vertical="center"/>
    </xf>
    <xf numFmtId="168" fontId="8" fillId="23" borderId="17" xfId="0" applyNumberFormat="1" applyFont="1" applyFill="1" applyBorder="1" applyAlignment="1">
      <alignment horizontal="center" vertical="center"/>
    </xf>
    <xf numFmtId="168" fontId="16" fillId="23" borderId="17" xfId="0" applyNumberFormat="1" applyFont="1" applyFill="1" applyBorder="1" applyAlignment="1">
      <alignment horizontal="center" vertical="center"/>
    </xf>
    <xf numFmtId="168" fontId="8" fillId="23" borderId="17" xfId="0" applyNumberFormat="1" applyFont="1" applyFill="1" applyBorder="1" applyAlignment="1">
      <alignment vertical="center"/>
    </xf>
    <xf numFmtId="2" fontId="8" fillId="23" borderId="17" xfId="0" applyNumberFormat="1" applyFont="1" applyFill="1" applyBorder="1" applyAlignment="1">
      <alignment vertical="center"/>
    </xf>
    <xf numFmtId="4" fontId="8" fillId="23" borderId="17" xfId="0" applyNumberFormat="1" applyFont="1" applyFill="1" applyBorder="1" applyAlignment="1">
      <alignment vertical="center"/>
    </xf>
    <xf numFmtId="168" fontId="8" fillId="23" borderId="17" xfId="0" applyNumberFormat="1" applyFont="1" applyFill="1" applyBorder="1" applyAlignment="1" applyProtection="1">
      <alignment vertical="center"/>
      <protection locked="0"/>
    </xf>
    <xf numFmtId="4" fontId="8" fillId="23" borderId="24" xfId="0" applyNumberFormat="1" applyFont="1" applyFill="1" applyBorder="1" applyAlignment="1">
      <alignment vertical="center"/>
    </xf>
    <xf numFmtId="169" fontId="10" fillId="17" borderId="27" xfId="0" applyNumberFormat="1" applyFont="1" applyFill="1" applyBorder="1" applyAlignment="1" applyProtection="1">
      <alignment horizontal="left" vertical="center" wrapText="1"/>
      <protection hidden="1"/>
    </xf>
    <xf numFmtId="169" fontId="10" fillId="17" borderId="28" xfId="0" applyNumberFormat="1" applyFont="1" applyFill="1" applyBorder="1" applyAlignment="1" applyProtection="1">
      <alignment horizontal="left" vertical="center" wrapText="1"/>
      <protection hidden="1"/>
    </xf>
    <xf numFmtId="0" fontId="8" fillId="0" borderId="0" xfId="0" applyFont="1" applyBorder="1" applyAlignment="1" applyProtection="1">
      <alignment vertical="center"/>
      <protection hidden="1"/>
    </xf>
    <xf numFmtId="0" fontId="8" fillId="0" borderId="0" xfId="0" applyFont="1" applyBorder="1" applyAlignment="1" applyProtection="1">
      <alignment vertical="center" wrapText="1"/>
      <protection hidden="1"/>
    </xf>
    <xf numFmtId="0" fontId="8" fillId="0" borderId="0" xfId="0" applyFont="1" applyBorder="1" applyAlignment="1" applyProtection="1">
      <alignment horizontal="left" vertical="center"/>
      <protection hidden="1"/>
    </xf>
    <xf numFmtId="164" fontId="17" fillId="17" borderId="29" xfId="48" applyNumberFormat="1" applyFont="1" applyFill="1" applyBorder="1" applyAlignment="1" applyProtection="1">
      <alignment horizontal="left" vertical="center" wrapText="1"/>
      <protection hidden="1"/>
    </xf>
    <xf numFmtId="164" fontId="17" fillId="17" borderId="30" xfId="48" applyNumberFormat="1" applyFont="1" applyFill="1" applyBorder="1" applyAlignment="1" applyProtection="1">
      <alignment horizontal="left" vertical="center" wrapText="1"/>
      <protection hidden="1"/>
    </xf>
    <xf numFmtId="0" fontId="8" fillId="0" borderId="0" xfId="0" applyFont="1" applyAlignment="1" applyProtection="1">
      <alignment horizontal="left" vertical="center" wrapText="1"/>
      <protection hidden="1"/>
    </xf>
    <xf numFmtId="3" fontId="8" fillId="0" borderId="17" xfId="0" applyNumberFormat="1" applyFont="1" applyBorder="1" applyAlignment="1" applyProtection="1">
      <alignment horizontal="left"/>
      <protection locked="0"/>
    </xf>
    <xf numFmtId="0" fontId="8" fillId="0" borderId="17" xfId="0" applyFont="1" applyBorder="1" applyAlignment="1" applyProtection="1">
      <alignment horizontal="left"/>
      <protection locked="0"/>
    </xf>
    <xf numFmtId="3" fontId="8" fillId="0" borderId="31" xfId="0" applyNumberFormat="1" applyFont="1" applyBorder="1" applyAlignment="1" applyProtection="1">
      <alignment horizontal="left"/>
      <protection locked="0"/>
    </xf>
    <xf numFmtId="168" fontId="16" fillId="17" borderId="17" xfId="0" applyNumberFormat="1" applyFont="1" applyFill="1" applyBorder="1" applyAlignment="1">
      <alignment horizontal="center" vertical="center" wrapText="1"/>
    </xf>
    <xf numFmtId="43" fontId="7" fillId="0" borderId="0" xfId="0" applyNumberFormat="1" applyFont="1" applyBorder="1" applyAlignment="1" applyProtection="1">
      <alignment horizontal="left" vertical="center"/>
      <protection hidden="1"/>
    </xf>
    <xf numFmtId="0" fontId="1" fillId="0" borderId="0" xfId="0" applyFont="1" applyFill="1"/>
    <xf numFmtId="0" fontId="1" fillId="0" borderId="0" xfId="0" applyFont="1"/>
    <xf numFmtId="0" fontId="1" fillId="0" borderId="0" xfId="0" applyFont="1" applyAlignment="1">
      <alignment wrapText="1"/>
    </xf>
    <xf numFmtId="167" fontId="16" fillId="0" borderId="0" xfId="31" applyNumberFormat="1" applyFont="1" applyBorder="1" applyAlignment="1" applyProtection="1">
      <alignment horizontal="left" vertical="center"/>
      <protection hidden="1"/>
    </xf>
  </cellXfs>
  <cellStyles count="51">
    <cellStyle name="20% - Ênfase1 2" xfId="1" xr:uid="{00000000-0005-0000-0000-000000000000}"/>
    <cellStyle name="20% - Ênfase2 2" xfId="2" xr:uid="{00000000-0005-0000-0000-000001000000}"/>
    <cellStyle name="20% - Ênfase3 2" xfId="3" xr:uid="{00000000-0005-0000-0000-000002000000}"/>
    <cellStyle name="20% - Ênfase4 2" xfId="4" xr:uid="{00000000-0005-0000-0000-000003000000}"/>
    <cellStyle name="20% - Ênfase5 2" xfId="5" xr:uid="{00000000-0005-0000-0000-000004000000}"/>
    <cellStyle name="20% - Ênfase6 2" xfId="6" xr:uid="{00000000-0005-0000-0000-000005000000}"/>
    <cellStyle name="40% - Ênfase1 2" xfId="7" xr:uid="{00000000-0005-0000-0000-000006000000}"/>
    <cellStyle name="40% - Ênfase2 2" xfId="8" xr:uid="{00000000-0005-0000-0000-000007000000}"/>
    <cellStyle name="40% - Ênfase3 2" xfId="9" xr:uid="{00000000-0005-0000-0000-000008000000}"/>
    <cellStyle name="40% - Ênfase4 2" xfId="10" xr:uid="{00000000-0005-0000-0000-000009000000}"/>
    <cellStyle name="40% - Ênfase5 2" xfId="11" xr:uid="{00000000-0005-0000-0000-00000A000000}"/>
    <cellStyle name="40% - Ênfase6 2" xfId="12" xr:uid="{00000000-0005-0000-0000-00000B000000}"/>
    <cellStyle name="60% - Ênfase1 2" xfId="13" xr:uid="{00000000-0005-0000-0000-00000C000000}"/>
    <cellStyle name="60% - Ênfase2 2" xfId="14" xr:uid="{00000000-0005-0000-0000-00000D000000}"/>
    <cellStyle name="60% - Ênfase3 2" xfId="15" xr:uid="{00000000-0005-0000-0000-00000E000000}"/>
    <cellStyle name="60% - Ênfase4 2" xfId="16" xr:uid="{00000000-0005-0000-0000-00000F000000}"/>
    <cellStyle name="60% - Ênfase5 2" xfId="17" xr:uid="{00000000-0005-0000-0000-000010000000}"/>
    <cellStyle name="60% - Ênfase6 2" xfId="18" xr:uid="{00000000-0005-0000-0000-000011000000}"/>
    <cellStyle name="Bom 2" xfId="19" xr:uid="{00000000-0005-0000-0000-000012000000}"/>
    <cellStyle name="Cálculo 2" xfId="20" xr:uid="{00000000-0005-0000-0000-000013000000}"/>
    <cellStyle name="Célula de Verificação 2" xfId="21" xr:uid="{00000000-0005-0000-0000-000014000000}"/>
    <cellStyle name="Célula Vinculada 2" xfId="22" xr:uid="{00000000-0005-0000-0000-000015000000}"/>
    <cellStyle name="Ênfase1 2" xfId="23" xr:uid="{00000000-0005-0000-0000-000016000000}"/>
    <cellStyle name="Ênfase2 2" xfId="24" xr:uid="{00000000-0005-0000-0000-000017000000}"/>
    <cellStyle name="Ênfase3 2" xfId="25" xr:uid="{00000000-0005-0000-0000-000018000000}"/>
    <cellStyle name="Ênfase4 2" xfId="26" xr:uid="{00000000-0005-0000-0000-000019000000}"/>
    <cellStyle name="Ênfase5 2" xfId="27" xr:uid="{00000000-0005-0000-0000-00001A000000}"/>
    <cellStyle name="Ênfase6 2" xfId="28" xr:uid="{00000000-0005-0000-0000-00001B000000}"/>
    <cellStyle name="Entrada 2" xfId="29" xr:uid="{00000000-0005-0000-0000-00001C000000}"/>
    <cellStyle name="Hiperlink 2" xfId="30" xr:uid="{00000000-0005-0000-0000-00001D000000}"/>
    <cellStyle name="Moeda" xfId="31" builtinId="4"/>
    <cellStyle name="Moeda 2" xfId="32" xr:uid="{00000000-0005-0000-0000-00001F000000}"/>
    <cellStyle name="Normal" xfId="0" builtinId="0"/>
    <cellStyle name="Normal 2" xfId="33" xr:uid="{00000000-0005-0000-0000-000021000000}"/>
    <cellStyle name="Normal 3" xfId="34" xr:uid="{00000000-0005-0000-0000-000022000000}"/>
    <cellStyle name="Normal 4" xfId="35" xr:uid="{00000000-0005-0000-0000-000023000000}"/>
    <cellStyle name="Nota 2" xfId="36" xr:uid="{00000000-0005-0000-0000-000024000000}"/>
    <cellStyle name="Porcentagem 2" xfId="37" xr:uid="{00000000-0005-0000-0000-000025000000}"/>
    <cellStyle name="Porcentagem 3" xfId="38" xr:uid="{00000000-0005-0000-0000-000026000000}"/>
    <cellStyle name="Saída 2" xfId="39" xr:uid="{00000000-0005-0000-0000-000027000000}"/>
    <cellStyle name="Texto de Aviso 2" xfId="40" xr:uid="{00000000-0005-0000-0000-000028000000}"/>
    <cellStyle name="Texto Explicativo 2" xfId="41" xr:uid="{00000000-0005-0000-0000-000029000000}"/>
    <cellStyle name="Título 1 2" xfId="42" xr:uid="{00000000-0005-0000-0000-00002A000000}"/>
    <cellStyle name="Título 2 2" xfId="43" xr:uid="{00000000-0005-0000-0000-00002B000000}"/>
    <cellStyle name="Título 3 2" xfId="44" xr:uid="{00000000-0005-0000-0000-00002C000000}"/>
    <cellStyle name="Título 4 2" xfId="45" xr:uid="{00000000-0005-0000-0000-00002D000000}"/>
    <cellStyle name="Título 5" xfId="46" xr:uid="{00000000-0005-0000-0000-00002E000000}"/>
    <cellStyle name="Total 2" xfId="47" xr:uid="{00000000-0005-0000-0000-00002F000000}"/>
    <cellStyle name="Vírgula" xfId="48" builtinId="3"/>
    <cellStyle name="Vírgula 2" xfId="49" xr:uid="{00000000-0005-0000-0000-000031000000}"/>
    <cellStyle name="Vírgula 3" xfId="50" xr:uid="{00000000-0005-0000-0000-000032000000}"/>
  </cellStyles>
  <dxfs count="32">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ont>
        <b val="0"/>
        <i val="0"/>
        <strike val="0"/>
        <condense val="0"/>
        <extend val="0"/>
        <u val="none"/>
      </font>
      <fill>
        <patternFill>
          <bgColor indexed="43"/>
        </patternFill>
      </fill>
    </dxf>
    <dxf>
      <fill>
        <patternFill>
          <bgColor indexed="43"/>
        </patternFill>
      </fill>
    </dxf>
    <dxf>
      <fill>
        <patternFill>
          <bgColor indexed="52"/>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
      <font>
        <b/>
        <i val="0"/>
        <condense val="0"/>
        <extend val="0"/>
        <color indexed="9"/>
      </font>
      <fill>
        <patternFill>
          <bgColor indexed="10"/>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428625</xdr:colOff>
      <xdr:row>0</xdr:row>
      <xdr:rowOff>0</xdr:rowOff>
    </xdr:from>
    <xdr:to>
      <xdr:col>4</xdr:col>
      <xdr:colOff>2257425</xdr:colOff>
      <xdr:row>0</xdr:row>
      <xdr:rowOff>695325</xdr:rowOff>
    </xdr:to>
    <xdr:sp macro="" textlink="">
      <xdr:nvSpPr>
        <xdr:cNvPr id="1025" name="Text Box 1">
          <a:extLst>
            <a:ext uri="{FF2B5EF4-FFF2-40B4-BE49-F238E27FC236}">
              <a16:creationId xmlns:a16="http://schemas.microsoft.com/office/drawing/2014/main" id="{63E49D41-4466-71C7-1F84-7BD212E2B858}"/>
            </a:ext>
          </a:extLst>
        </xdr:cNvPr>
        <xdr:cNvSpPr txBox="1">
          <a:spLocks noChangeArrowheads="1"/>
        </xdr:cNvSpPr>
      </xdr:nvSpPr>
      <xdr:spPr bwMode="auto">
        <a:xfrm>
          <a:off x="90487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0</xdr:colOff>
      <xdr:row>0</xdr:row>
      <xdr:rowOff>0</xdr:rowOff>
    </xdr:from>
    <xdr:to>
      <xdr:col>1</xdr:col>
      <xdr:colOff>142875</xdr:colOff>
      <xdr:row>0</xdr:row>
      <xdr:rowOff>676275</xdr:rowOff>
    </xdr:to>
    <xdr:pic>
      <xdr:nvPicPr>
        <xdr:cNvPr id="1149" name="Picture 2" descr="brasãoGIF_300dpi">
          <a:extLst>
            <a:ext uri="{FF2B5EF4-FFF2-40B4-BE49-F238E27FC236}">
              <a16:creationId xmlns:a16="http://schemas.microsoft.com/office/drawing/2014/main" id="{D2545F6C-EB49-3DDC-264F-C464A68C0E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dimension ref="A1:N525"/>
  <sheetViews>
    <sheetView tabSelected="1" zoomScaleNormal="100" workbookViewId="0">
      <selection activeCell="J1" sqref="J1"/>
    </sheetView>
  </sheetViews>
  <sheetFormatPr defaultRowHeight="12.75" x14ac:dyDescent="0.2"/>
  <cols>
    <col min="1" max="1" width="8.28515625" style="1" customWidth="1"/>
    <col min="2" max="4" width="12.5703125" style="1" customWidth="1"/>
    <col min="5" max="5" width="54.140625" style="2" customWidth="1"/>
    <col min="6" max="6" width="9.7109375" style="1" customWidth="1"/>
    <col min="7" max="7" width="9.140625" style="30" customWidth="1"/>
    <col min="8" max="8" width="10.140625" style="3" customWidth="1"/>
    <col min="9" max="9" width="11.42578125" style="17" customWidth="1"/>
    <col min="10" max="10" width="13.28515625" style="15" customWidth="1"/>
    <col min="11" max="11" width="8.85546875" style="2" hidden="1" customWidth="1"/>
    <col min="12" max="12" width="11.5703125" style="2" customWidth="1"/>
    <col min="13" max="18" width="9.140625" style="2"/>
    <col min="19" max="19" width="10" style="2" bestFit="1" customWidth="1"/>
    <col min="20" max="16384" width="9.140625" style="2"/>
  </cols>
  <sheetData>
    <row r="1" spans="1:14" ht="58.5" customHeight="1" x14ac:dyDescent="0.2">
      <c r="K1" s="4"/>
    </row>
    <row r="2" spans="1:14" x14ac:dyDescent="0.2">
      <c r="A2" s="98" t="s">
        <v>37</v>
      </c>
      <c r="B2" s="98"/>
      <c r="C2" s="98"/>
      <c r="D2" s="98"/>
      <c r="E2" s="98"/>
      <c r="F2" s="98"/>
      <c r="G2" s="98"/>
      <c r="H2" s="98"/>
      <c r="I2" s="98"/>
      <c r="J2" s="98"/>
    </row>
    <row r="3" spans="1:14" x14ac:dyDescent="0.2">
      <c r="A3" s="98" t="str">
        <f>UPPER(Dados!B1&amp;"  -  "&amp;Dados!B4)</f>
        <v>TOMADA DE PREÇOS Nº 006/2022  -  ABERTURA DAS PROPOSTAS: 19/12/2022 ÀS 10:00HS</v>
      </c>
      <c r="B3" s="98"/>
      <c r="C3" s="98"/>
      <c r="D3" s="98"/>
      <c r="E3" s="98"/>
      <c r="F3" s="98"/>
      <c r="G3" s="98"/>
      <c r="H3" s="98"/>
      <c r="I3" s="98"/>
      <c r="J3" s="98"/>
    </row>
    <row r="4" spans="1:14" x14ac:dyDescent="0.2">
      <c r="A4" s="99" t="str">
        <f>Dados!B3</f>
        <v>CONTRATAÇÃO DE EMPRESA ESPECIALIZADA PARA CONSTRUÇÃO DA CRECHE MUNICIPAL NO CENTRO DO MUNICÍPIO DE SUMIDOURO - RJ</v>
      </c>
      <c r="B4" s="99"/>
      <c r="C4" s="99"/>
      <c r="D4" s="99"/>
      <c r="E4" s="99"/>
      <c r="F4" s="99"/>
      <c r="G4" s="99"/>
      <c r="H4" s="99"/>
      <c r="I4" s="99"/>
      <c r="J4" s="99"/>
    </row>
    <row r="5" spans="1:14" x14ac:dyDescent="0.2">
      <c r="A5" s="98" t="str">
        <f>Dados!B2</f>
        <v>PROCESSO ADMINISTRATIVO Nº 2700/2022 de 29/08/2022</v>
      </c>
      <c r="B5" s="98"/>
      <c r="C5" s="98"/>
      <c r="D5" s="98"/>
      <c r="E5" s="98"/>
      <c r="F5" s="98"/>
      <c r="G5" s="98"/>
      <c r="H5" s="98"/>
      <c r="I5" s="98"/>
      <c r="J5" s="98"/>
    </row>
    <row r="6" spans="1:14" x14ac:dyDescent="0.2">
      <c r="A6" s="98" t="str">
        <f>Dados!B7</f>
        <v>MENOR PREÇO POR REGIME GLOBAL</v>
      </c>
      <c r="B6" s="98"/>
      <c r="C6" s="98"/>
      <c r="D6" s="98"/>
      <c r="E6" s="98"/>
      <c r="F6" s="98"/>
      <c r="G6" s="98"/>
      <c r="H6" s="98"/>
      <c r="I6" s="98"/>
      <c r="J6" s="98"/>
    </row>
    <row r="7" spans="1:14" ht="13.5" customHeight="1" x14ac:dyDescent="0.2">
      <c r="A7" s="100" t="s">
        <v>32</v>
      </c>
      <c r="B7" s="100"/>
      <c r="C7" s="112">
        <f>Dados!B8</f>
        <v>3236659.0957820006</v>
      </c>
      <c r="D7" s="112"/>
      <c r="E7" s="112"/>
      <c r="F7" s="8"/>
      <c r="G7" s="31"/>
      <c r="H7" s="73"/>
      <c r="I7" s="18"/>
      <c r="J7" s="14"/>
    </row>
    <row r="8" spans="1:14" s="10" customFormat="1" ht="12" customHeight="1" x14ac:dyDescent="0.2">
      <c r="A8" s="19" t="s">
        <v>0</v>
      </c>
      <c r="B8" s="104"/>
      <c r="C8" s="104"/>
      <c r="D8" s="104"/>
      <c r="E8" s="104"/>
      <c r="F8" s="104"/>
      <c r="G8" s="104"/>
      <c r="H8" s="104"/>
      <c r="I8" s="104"/>
      <c r="J8" s="104"/>
    </row>
    <row r="9" spans="1:14" s="10" customFormat="1" ht="12" customHeight="1" x14ac:dyDescent="0.2">
      <c r="A9" s="19" t="s">
        <v>1</v>
      </c>
      <c r="B9" s="106"/>
      <c r="C9" s="106"/>
      <c r="D9" s="106"/>
      <c r="E9" s="106"/>
      <c r="F9" s="106"/>
      <c r="G9" s="106"/>
      <c r="H9" s="106"/>
      <c r="I9" s="106"/>
      <c r="J9" s="106"/>
    </row>
    <row r="10" spans="1:14" s="10" customFormat="1" ht="12" customHeight="1" x14ac:dyDescent="0.2">
      <c r="A10" s="19" t="s">
        <v>2</v>
      </c>
      <c r="B10" s="104"/>
      <c r="C10" s="104"/>
      <c r="D10" s="104"/>
      <c r="E10" s="105"/>
      <c r="F10" s="32" t="s">
        <v>8</v>
      </c>
      <c r="G10" s="104"/>
      <c r="H10" s="105"/>
      <c r="I10" s="105"/>
      <c r="J10" s="105"/>
    </row>
    <row r="11" spans="1:14" ht="4.5" customHeight="1" x14ac:dyDescent="0.2">
      <c r="A11" s="5"/>
      <c r="B11" s="5"/>
      <c r="C11" s="5"/>
      <c r="D11" s="5"/>
      <c r="E11" s="36"/>
      <c r="F11" s="36"/>
      <c r="G11" s="37"/>
      <c r="H11" s="38"/>
      <c r="I11" s="39"/>
      <c r="J11" s="40"/>
    </row>
    <row r="12" spans="1:14" s="10" customFormat="1" ht="22.5" x14ac:dyDescent="0.2">
      <c r="A12" s="42" t="s">
        <v>3</v>
      </c>
      <c r="B12" s="55" t="s">
        <v>55</v>
      </c>
      <c r="C12" s="55" t="s">
        <v>55</v>
      </c>
      <c r="D12" s="55" t="s">
        <v>56</v>
      </c>
      <c r="E12" s="43" t="s">
        <v>4</v>
      </c>
      <c r="F12" s="43" t="s">
        <v>5</v>
      </c>
      <c r="G12" s="43" t="s">
        <v>6</v>
      </c>
      <c r="H12" s="74" t="s">
        <v>25</v>
      </c>
      <c r="I12" s="46" t="s">
        <v>26</v>
      </c>
      <c r="J12" s="44" t="s">
        <v>7</v>
      </c>
    </row>
    <row r="13" spans="1:14" s="10" customFormat="1" ht="11.25" customHeight="1" x14ac:dyDescent="0.2">
      <c r="A13" s="59">
        <v>1</v>
      </c>
      <c r="B13" s="60"/>
      <c r="C13" s="60"/>
      <c r="D13" s="60"/>
      <c r="E13" s="82" t="s">
        <v>41</v>
      </c>
      <c r="F13" s="57"/>
      <c r="G13" s="70"/>
      <c r="H13" s="75"/>
      <c r="I13" s="57"/>
      <c r="J13" s="67"/>
    </row>
    <row r="14" spans="1:14" s="10" customFormat="1" ht="36" x14ac:dyDescent="0.2">
      <c r="A14" s="48" t="s">
        <v>57</v>
      </c>
      <c r="B14" s="56" t="s">
        <v>58</v>
      </c>
      <c r="C14" s="56" t="s">
        <v>42</v>
      </c>
      <c r="D14" s="56" t="s">
        <v>59</v>
      </c>
      <c r="E14" s="49" t="s">
        <v>43</v>
      </c>
      <c r="F14" s="50" t="s">
        <v>60</v>
      </c>
      <c r="G14" s="68">
        <v>6</v>
      </c>
      <c r="H14" s="51">
        <v>284.89999999999998</v>
      </c>
      <c r="I14" s="83"/>
      <c r="J14" s="61" t="str">
        <f t="shared" ref="J14" si="0">IF(I14="","",IF(ISTEXT(I14),"NC",I14*G14))</f>
        <v/>
      </c>
      <c r="K14" s="9">
        <f t="shared" ref="K14" si="1">H14*G14</f>
        <v>1709.3999999999999</v>
      </c>
      <c r="N14" s="9"/>
    </row>
    <row r="15" spans="1:14" s="10" customFormat="1" ht="36" x14ac:dyDescent="0.2">
      <c r="A15" s="48" t="s">
        <v>61</v>
      </c>
      <c r="B15" s="56" t="s">
        <v>62</v>
      </c>
      <c r="C15" s="56" t="s">
        <v>46</v>
      </c>
      <c r="D15" s="56" t="s">
        <v>59</v>
      </c>
      <c r="E15" s="49" t="s">
        <v>47</v>
      </c>
      <c r="F15" s="50" t="s">
        <v>63</v>
      </c>
      <c r="G15" s="68">
        <v>1</v>
      </c>
      <c r="H15" s="51">
        <v>2765.25</v>
      </c>
      <c r="I15" s="83"/>
      <c r="J15" s="61" t="str">
        <f t="shared" ref="J15:J28" si="2">IF(I15="","",IF(ISTEXT(I15),"NC",I15*G15))</f>
        <v/>
      </c>
      <c r="K15" s="9">
        <f t="shared" ref="K15:K28" si="3">H15*G15</f>
        <v>2765.25</v>
      </c>
      <c r="N15" s="9"/>
    </row>
    <row r="16" spans="1:14" s="10" customFormat="1" ht="48" x14ac:dyDescent="0.2">
      <c r="A16" s="48" t="s">
        <v>64</v>
      </c>
      <c r="B16" s="56" t="s">
        <v>65</v>
      </c>
      <c r="C16" s="56" t="s">
        <v>44</v>
      </c>
      <c r="D16" s="56" t="s">
        <v>59</v>
      </c>
      <c r="E16" s="49" t="s">
        <v>45</v>
      </c>
      <c r="F16" s="50" t="s">
        <v>63</v>
      </c>
      <c r="G16" s="68">
        <v>1</v>
      </c>
      <c r="H16" s="51">
        <v>5341.12</v>
      </c>
      <c r="I16" s="83"/>
      <c r="J16" s="61" t="str">
        <f t="shared" si="2"/>
        <v/>
      </c>
      <c r="K16" s="9">
        <f t="shared" si="3"/>
        <v>5341.12</v>
      </c>
      <c r="N16" s="9"/>
    </row>
    <row r="17" spans="1:14" s="10" customFormat="1" ht="36" x14ac:dyDescent="0.2">
      <c r="A17" s="48" t="s">
        <v>66</v>
      </c>
      <c r="B17" s="56" t="s">
        <v>67</v>
      </c>
      <c r="C17" s="56" t="s">
        <v>67</v>
      </c>
      <c r="D17" s="56" t="s">
        <v>68</v>
      </c>
      <c r="E17" s="49" t="s">
        <v>69</v>
      </c>
      <c r="F17" s="50" t="s">
        <v>70</v>
      </c>
      <c r="G17" s="68">
        <v>2.52</v>
      </c>
      <c r="H17" s="51">
        <v>1430.47</v>
      </c>
      <c r="I17" s="83"/>
      <c r="J17" s="61" t="str">
        <f t="shared" si="2"/>
        <v/>
      </c>
      <c r="K17" s="9">
        <f t="shared" si="3"/>
        <v>3604.7844</v>
      </c>
      <c r="N17" s="9"/>
    </row>
    <row r="18" spans="1:14" s="10" customFormat="1" ht="36" x14ac:dyDescent="0.2">
      <c r="A18" s="48" t="s">
        <v>71</v>
      </c>
      <c r="B18" s="56" t="s">
        <v>72</v>
      </c>
      <c r="C18" s="56" t="s">
        <v>72</v>
      </c>
      <c r="D18" s="56" t="s">
        <v>68</v>
      </c>
      <c r="E18" s="49" t="s">
        <v>73</v>
      </c>
      <c r="F18" s="50" t="s">
        <v>70</v>
      </c>
      <c r="G18" s="68">
        <v>2.52</v>
      </c>
      <c r="H18" s="51">
        <v>1639.14</v>
      </c>
      <c r="I18" s="83"/>
      <c r="J18" s="61" t="str">
        <f t="shared" si="2"/>
        <v/>
      </c>
      <c r="K18" s="9">
        <f t="shared" si="3"/>
        <v>4130.6328000000003</v>
      </c>
      <c r="N18" s="9"/>
    </row>
    <row r="19" spans="1:14" s="10" customFormat="1" ht="24" x14ac:dyDescent="0.2">
      <c r="A19" s="48" t="s">
        <v>74</v>
      </c>
      <c r="B19" s="56" t="s">
        <v>75</v>
      </c>
      <c r="C19" s="56" t="s">
        <v>76</v>
      </c>
      <c r="D19" s="56" t="s">
        <v>59</v>
      </c>
      <c r="E19" s="49" t="s">
        <v>77</v>
      </c>
      <c r="F19" s="50" t="s">
        <v>60</v>
      </c>
      <c r="G19" s="68">
        <v>891.68</v>
      </c>
      <c r="H19" s="51">
        <v>3.91</v>
      </c>
      <c r="I19" s="83"/>
      <c r="J19" s="61" t="str">
        <f t="shared" si="2"/>
        <v/>
      </c>
      <c r="K19" s="9">
        <f t="shared" si="3"/>
        <v>3486.4688000000001</v>
      </c>
      <c r="N19" s="9"/>
    </row>
    <row r="20" spans="1:14" s="10" customFormat="1" ht="24" x14ac:dyDescent="0.2">
      <c r="A20" s="48" t="s">
        <v>78</v>
      </c>
      <c r="B20" s="56" t="s">
        <v>79</v>
      </c>
      <c r="C20" s="56" t="s">
        <v>80</v>
      </c>
      <c r="D20" s="56" t="s">
        <v>59</v>
      </c>
      <c r="E20" s="49" t="s">
        <v>81</v>
      </c>
      <c r="F20" s="50" t="s">
        <v>63</v>
      </c>
      <c r="G20" s="68">
        <v>1</v>
      </c>
      <c r="H20" s="51">
        <v>7926.93</v>
      </c>
      <c r="I20" s="83"/>
      <c r="J20" s="61" t="str">
        <f t="shared" si="2"/>
        <v/>
      </c>
      <c r="K20" s="9">
        <f t="shared" si="3"/>
        <v>7926.93</v>
      </c>
      <c r="N20" s="9"/>
    </row>
    <row r="21" spans="1:14" s="10" customFormat="1" ht="48" x14ac:dyDescent="0.2">
      <c r="A21" s="48" t="s">
        <v>82</v>
      </c>
      <c r="B21" s="56" t="s">
        <v>83</v>
      </c>
      <c r="C21" s="56" t="s">
        <v>84</v>
      </c>
      <c r="D21" s="56" t="s">
        <v>59</v>
      </c>
      <c r="E21" s="49" t="s">
        <v>85</v>
      </c>
      <c r="F21" s="50" t="s">
        <v>86</v>
      </c>
      <c r="G21" s="68">
        <v>35</v>
      </c>
      <c r="H21" s="51">
        <v>134.16999999999999</v>
      </c>
      <c r="I21" s="83"/>
      <c r="J21" s="61" t="str">
        <f t="shared" si="2"/>
        <v/>
      </c>
      <c r="K21" s="9">
        <f t="shared" si="3"/>
        <v>4695.95</v>
      </c>
      <c r="N21" s="9"/>
    </row>
    <row r="22" spans="1:14" s="10" customFormat="1" ht="12" x14ac:dyDescent="0.2">
      <c r="A22" s="48" t="s">
        <v>87</v>
      </c>
      <c r="B22" s="56" t="s">
        <v>88</v>
      </c>
      <c r="C22" s="56" t="s">
        <v>88</v>
      </c>
      <c r="D22" s="56" t="s">
        <v>68</v>
      </c>
      <c r="E22" s="49" t="s">
        <v>89</v>
      </c>
      <c r="F22" s="50" t="s">
        <v>70</v>
      </c>
      <c r="G22" s="68">
        <v>99</v>
      </c>
      <c r="H22" s="51">
        <v>183.64</v>
      </c>
      <c r="I22" s="83"/>
      <c r="J22" s="61" t="str">
        <f t="shared" si="2"/>
        <v/>
      </c>
      <c r="K22" s="9">
        <f t="shared" si="3"/>
        <v>18180.359999999997</v>
      </c>
      <c r="N22" s="9"/>
    </row>
    <row r="23" spans="1:14" s="10" customFormat="1" ht="12" x14ac:dyDescent="0.2">
      <c r="A23" s="48" t="s">
        <v>90</v>
      </c>
      <c r="B23" s="56" t="s">
        <v>91</v>
      </c>
      <c r="C23" s="56" t="s">
        <v>92</v>
      </c>
      <c r="D23" s="56" t="s">
        <v>59</v>
      </c>
      <c r="E23" s="49" t="s">
        <v>93</v>
      </c>
      <c r="F23" s="50" t="s">
        <v>60</v>
      </c>
      <c r="G23" s="68">
        <v>950</v>
      </c>
      <c r="H23" s="51">
        <v>4.9800000000000004</v>
      </c>
      <c r="I23" s="83"/>
      <c r="J23" s="61" t="str">
        <f t="shared" si="2"/>
        <v/>
      </c>
      <c r="K23" s="9">
        <f t="shared" si="3"/>
        <v>4731</v>
      </c>
      <c r="N23" s="9"/>
    </row>
    <row r="24" spans="1:14" s="10" customFormat="1" ht="36" x14ac:dyDescent="0.2">
      <c r="A24" s="48" t="s">
        <v>106</v>
      </c>
      <c r="B24" s="56" t="s">
        <v>94</v>
      </c>
      <c r="C24" s="56" t="s">
        <v>95</v>
      </c>
      <c r="D24" s="56" t="s">
        <v>59</v>
      </c>
      <c r="E24" s="49" t="s">
        <v>96</v>
      </c>
      <c r="F24" s="50" t="s">
        <v>60</v>
      </c>
      <c r="G24" s="68">
        <v>200</v>
      </c>
      <c r="H24" s="51">
        <v>4.9800000000000004</v>
      </c>
      <c r="I24" s="83"/>
      <c r="J24" s="61" t="str">
        <f t="shared" si="2"/>
        <v/>
      </c>
      <c r="K24" s="9">
        <f t="shared" si="3"/>
        <v>996.00000000000011</v>
      </c>
      <c r="N24" s="9"/>
    </row>
    <row r="25" spans="1:14" s="10" customFormat="1" ht="12" x14ac:dyDescent="0.2">
      <c r="A25" s="48" t="s">
        <v>110</v>
      </c>
      <c r="B25" s="56" t="s">
        <v>97</v>
      </c>
      <c r="C25" s="56" t="s">
        <v>98</v>
      </c>
      <c r="D25" s="56" t="s">
        <v>59</v>
      </c>
      <c r="E25" s="49" t="s">
        <v>99</v>
      </c>
      <c r="F25" s="50" t="s">
        <v>60</v>
      </c>
      <c r="G25" s="68">
        <v>950</v>
      </c>
      <c r="H25" s="51">
        <v>8.4</v>
      </c>
      <c r="I25" s="83"/>
      <c r="J25" s="61" t="str">
        <f t="shared" si="2"/>
        <v/>
      </c>
      <c r="K25" s="9">
        <f t="shared" si="3"/>
        <v>7980</v>
      </c>
      <c r="N25" s="9"/>
    </row>
    <row r="26" spans="1:14" s="10" customFormat="1" ht="12" x14ac:dyDescent="0.2">
      <c r="A26" s="48" t="s">
        <v>111</v>
      </c>
      <c r="B26" s="56" t="s">
        <v>100</v>
      </c>
      <c r="C26" s="56" t="s">
        <v>101</v>
      </c>
      <c r="D26" s="56" t="s">
        <v>59</v>
      </c>
      <c r="E26" s="49" t="s">
        <v>102</v>
      </c>
      <c r="F26" s="50" t="s">
        <v>60</v>
      </c>
      <c r="G26" s="68">
        <v>950</v>
      </c>
      <c r="H26" s="51">
        <v>9.06</v>
      </c>
      <c r="I26" s="83"/>
      <c r="J26" s="61" t="str">
        <f t="shared" si="2"/>
        <v/>
      </c>
      <c r="K26" s="9">
        <f t="shared" si="3"/>
        <v>8607</v>
      </c>
      <c r="N26" s="9"/>
    </row>
    <row r="27" spans="1:14" s="10" customFormat="1" ht="12" x14ac:dyDescent="0.2">
      <c r="A27" s="48" t="s">
        <v>112</v>
      </c>
      <c r="B27" s="56" t="s">
        <v>103</v>
      </c>
      <c r="C27" s="56" t="s">
        <v>104</v>
      </c>
      <c r="D27" s="56" t="s">
        <v>59</v>
      </c>
      <c r="E27" s="49" t="s">
        <v>105</v>
      </c>
      <c r="F27" s="50" t="s">
        <v>60</v>
      </c>
      <c r="G27" s="68">
        <v>950</v>
      </c>
      <c r="H27" s="51">
        <v>15.21</v>
      </c>
      <c r="I27" s="83"/>
      <c r="J27" s="61" t="str">
        <f t="shared" si="2"/>
        <v/>
      </c>
      <c r="K27" s="9">
        <f t="shared" si="3"/>
        <v>14449.5</v>
      </c>
      <c r="N27" s="9"/>
    </row>
    <row r="28" spans="1:14" s="10" customFormat="1" ht="12" x14ac:dyDescent="0.2">
      <c r="A28" s="48" t="s">
        <v>113</v>
      </c>
      <c r="B28" s="56" t="s">
        <v>107</v>
      </c>
      <c r="C28" s="56" t="s">
        <v>108</v>
      </c>
      <c r="D28" s="56" t="s">
        <v>59</v>
      </c>
      <c r="E28" s="49" t="s">
        <v>109</v>
      </c>
      <c r="F28" s="50" t="s">
        <v>60</v>
      </c>
      <c r="G28" s="68">
        <v>950</v>
      </c>
      <c r="H28" s="51">
        <v>90.55</v>
      </c>
      <c r="I28" s="83"/>
      <c r="J28" s="61" t="str">
        <f t="shared" si="2"/>
        <v/>
      </c>
      <c r="K28" s="9">
        <f t="shared" si="3"/>
        <v>86022.5</v>
      </c>
      <c r="N28" s="9"/>
    </row>
    <row r="29" spans="1:14" s="10" customFormat="1" x14ac:dyDescent="0.2">
      <c r="A29" s="62"/>
      <c r="B29" s="63"/>
      <c r="C29" s="63"/>
      <c r="D29" s="63"/>
      <c r="E29" s="64"/>
      <c r="F29" s="65"/>
      <c r="G29" s="69"/>
      <c r="H29" s="76" t="s">
        <v>29</v>
      </c>
      <c r="I29" s="84"/>
      <c r="J29" s="66">
        <f>SUM(J14:J28)</f>
        <v>0</v>
      </c>
      <c r="K29" s="9"/>
      <c r="N29" s="9"/>
    </row>
    <row r="30" spans="1:14" s="10" customFormat="1" ht="11.25" customHeight="1" x14ac:dyDescent="0.2">
      <c r="A30" s="59">
        <v>2</v>
      </c>
      <c r="B30" s="60"/>
      <c r="C30" s="60"/>
      <c r="D30" s="60"/>
      <c r="E30" s="82" t="s">
        <v>114</v>
      </c>
      <c r="F30" s="57"/>
      <c r="G30" s="70"/>
      <c r="H30" s="75"/>
      <c r="I30" s="85"/>
      <c r="J30" s="67"/>
    </row>
    <row r="31" spans="1:14" s="10" customFormat="1" ht="11.25" customHeight="1" x14ac:dyDescent="0.2">
      <c r="A31" s="88" t="s">
        <v>115</v>
      </c>
      <c r="B31" s="89"/>
      <c r="C31" s="89"/>
      <c r="D31" s="89"/>
      <c r="E31" s="90" t="s">
        <v>116</v>
      </c>
      <c r="F31" s="91"/>
      <c r="G31" s="92"/>
      <c r="H31" s="93"/>
      <c r="I31" s="94"/>
      <c r="J31" s="95"/>
    </row>
    <row r="32" spans="1:14" s="10" customFormat="1" ht="24" x14ac:dyDescent="0.2">
      <c r="A32" s="48" t="s">
        <v>117</v>
      </c>
      <c r="B32" s="56" t="s">
        <v>118</v>
      </c>
      <c r="C32" s="56" t="s">
        <v>118</v>
      </c>
      <c r="D32" s="56" t="s">
        <v>68</v>
      </c>
      <c r="E32" s="49" t="s">
        <v>119</v>
      </c>
      <c r="F32" s="50" t="s">
        <v>120</v>
      </c>
      <c r="G32" s="68">
        <v>81.680000000000007</v>
      </c>
      <c r="H32" s="72">
        <v>127.49</v>
      </c>
      <c r="I32" s="83"/>
      <c r="J32" s="61" t="str">
        <f>IF(I32="","",IF(ISTEXT(I32),"NC",I32*G32))</f>
        <v/>
      </c>
      <c r="K32" s="9">
        <f>H32*G32</f>
        <v>10413.3832</v>
      </c>
      <c r="N32" s="9"/>
    </row>
    <row r="33" spans="1:14" s="10" customFormat="1" ht="24" x14ac:dyDescent="0.2">
      <c r="A33" s="48" t="s">
        <v>121</v>
      </c>
      <c r="B33" s="56" t="s">
        <v>122</v>
      </c>
      <c r="C33" s="56" t="s">
        <v>122</v>
      </c>
      <c r="D33" s="56" t="s">
        <v>68</v>
      </c>
      <c r="E33" s="49" t="s">
        <v>123</v>
      </c>
      <c r="F33" s="50" t="s">
        <v>120</v>
      </c>
      <c r="G33" s="68">
        <v>212.12</v>
      </c>
      <c r="H33" s="72">
        <v>122.5</v>
      </c>
      <c r="I33" s="83"/>
      <c r="J33" s="61" t="str">
        <f>IF(I33="","",IF(ISTEXT(I33),"NC",I33*G33))</f>
        <v/>
      </c>
      <c r="K33" s="9"/>
      <c r="N33" s="9"/>
    </row>
    <row r="34" spans="1:14" s="10" customFormat="1" ht="24" x14ac:dyDescent="0.2">
      <c r="A34" s="48" t="s">
        <v>124</v>
      </c>
      <c r="B34" s="56" t="s">
        <v>125</v>
      </c>
      <c r="C34" s="56" t="s">
        <v>125</v>
      </c>
      <c r="D34" s="56" t="s">
        <v>68</v>
      </c>
      <c r="E34" s="49" t="s">
        <v>126</v>
      </c>
      <c r="F34" s="50" t="s">
        <v>70</v>
      </c>
      <c r="G34" s="68">
        <v>107.09</v>
      </c>
      <c r="H34" s="72">
        <v>9.1199999999999992</v>
      </c>
      <c r="I34" s="83"/>
      <c r="J34" s="61" t="str">
        <f>IF(I34="","",IF(ISTEXT(I34),"NC",I34*G34))</f>
        <v/>
      </c>
      <c r="K34" s="9">
        <f>H34*G34</f>
        <v>976.66079999999999</v>
      </c>
      <c r="N34" s="9"/>
    </row>
    <row r="35" spans="1:14" s="10" customFormat="1" ht="24" x14ac:dyDescent="0.2">
      <c r="A35" s="48" t="s">
        <v>127</v>
      </c>
      <c r="B35" s="56" t="s">
        <v>128</v>
      </c>
      <c r="C35" s="56" t="s">
        <v>128</v>
      </c>
      <c r="D35" s="56" t="s">
        <v>68</v>
      </c>
      <c r="E35" s="49" t="s">
        <v>129</v>
      </c>
      <c r="F35" s="50" t="s">
        <v>120</v>
      </c>
      <c r="G35" s="68">
        <v>172.39</v>
      </c>
      <c r="H35" s="72">
        <v>51.08</v>
      </c>
      <c r="I35" s="83"/>
      <c r="J35" s="61" t="str">
        <f>IF(I35="","",IF(ISTEXT(I35),"NC",I35*G35))</f>
        <v/>
      </c>
      <c r="K35" s="9">
        <f>H35*G35</f>
        <v>8805.6811999999991</v>
      </c>
      <c r="N35" s="9"/>
    </row>
    <row r="36" spans="1:14" s="10" customFormat="1" ht="11.25" customHeight="1" x14ac:dyDescent="0.2">
      <c r="A36" s="88" t="s">
        <v>131</v>
      </c>
      <c r="B36" s="89"/>
      <c r="C36" s="89"/>
      <c r="D36" s="89"/>
      <c r="E36" s="90" t="s">
        <v>130</v>
      </c>
      <c r="F36" s="91"/>
      <c r="G36" s="92"/>
      <c r="H36" s="93"/>
      <c r="I36" s="94"/>
      <c r="J36" s="95"/>
    </row>
    <row r="37" spans="1:14" s="10" customFormat="1" ht="24" x14ac:dyDescent="0.2">
      <c r="A37" s="48" t="s">
        <v>132</v>
      </c>
      <c r="B37" s="56" t="s">
        <v>122</v>
      </c>
      <c r="C37" s="56" t="s">
        <v>122</v>
      </c>
      <c r="D37" s="56" t="s">
        <v>68</v>
      </c>
      <c r="E37" s="49" t="s">
        <v>123</v>
      </c>
      <c r="F37" s="50" t="s">
        <v>120</v>
      </c>
      <c r="G37" s="68">
        <v>15.59</v>
      </c>
      <c r="H37" s="72">
        <v>122.5</v>
      </c>
      <c r="I37" s="83"/>
      <c r="J37" s="61" t="str">
        <f>IF(I37="","",IF(ISTEXT(I37),"NC",I37*G37))</f>
        <v/>
      </c>
      <c r="K37" s="9">
        <f>H37*G37</f>
        <v>1909.7750000000001</v>
      </c>
      <c r="N37" s="9"/>
    </row>
    <row r="38" spans="1:14" s="10" customFormat="1" ht="24" x14ac:dyDescent="0.2">
      <c r="A38" s="48" t="s">
        <v>133</v>
      </c>
      <c r="B38" s="56" t="s">
        <v>125</v>
      </c>
      <c r="C38" s="56" t="s">
        <v>125</v>
      </c>
      <c r="D38" s="56" t="s">
        <v>68</v>
      </c>
      <c r="E38" s="49" t="s">
        <v>126</v>
      </c>
      <c r="F38" s="50" t="s">
        <v>70</v>
      </c>
      <c r="G38" s="68">
        <v>12.95</v>
      </c>
      <c r="H38" s="72">
        <v>9.1199999999999992</v>
      </c>
      <c r="I38" s="83"/>
      <c r="J38" s="61" t="str">
        <f>IF(I38="","",IF(ISTEXT(I38),"NC",I38*G38))</f>
        <v/>
      </c>
      <c r="K38" s="9"/>
      <c r="N38" s="9"/>
    </row>
    <row r="39" spans="1:14" s="10" customFormat="1" ht="24" x14ac:dyDescent="0.2">
      <c r="A39" s="48" t="s">
        <v>134</v>
      </c>
      <c r="B39" s="56" t="s">
        <v>128</v>
      </c>
      <c r="C39" s="56" t="s">
        <v>128</v>
      </c>
      <c r="D39" s="56" t="s">
        <v>68</v>
      </c>
      <c r="E39" s="49" t="s">
        <v>129</v>
      </c>
      <c r="F39" s="50" t="s">
        <v>120</v>
      </c>
      <c r="G39" s="68">
        <v>11.41</v>
      </c>
      <c r="H39" s="72">
        <v>51.08</v>
      </c>
      <c r="I39" s="83"/>
      <c r="J39" s="61" t="str">
        <f>IF(I39="","",IF(ISTEXT(I39),"NC",I39*G39))</f>
        <v/>
      </c>
      <c r="K39" s="9">
        <f>H39*G39</f>
        <v>582.82280000000003</v>
      </c>
      <c r="N39" s="9"/>
    </row>
    <row r="40" spans="1:14" s="10" customFormat="1" ht="11.25" customHeight="1" x14ac:dyDescent="0.2">
      <c r="A40" s="88" t="s">
        <v>136</v>
      </c>
      <c r="B40" s="89"/>
      <c r="C40" s="89"/>
      <c r="D40" s="89"/>
      <c r="E40" s="90" t="s">
        <v>135</v>
      </c>
      <c r="F40" s="91"/>
      <c r="G40" s="92"/>
      <c r="H40" s="93"/>
      <c r="I40" s="94"/>
      <c r="J40" s="95"/>
    </row>
    <row r="41" spans="1:14" s="10" customFormat="1" ht="24" x14ac:dyDescent="0.2">
      <c r="A41" s="48" t="s">
        <v>137</v>
      </c>
      <c r="B41" s="56" t="s">
        <v>122</v>
      </c>
      <c r="C41" s="56" t="s">
        <v>122</v>
      </c>
      <c r="D41" s="56" t="s">
        <v>68</v>
      </c>
      <c r="E41" s="49" t="s">
        <v>123</v>
      </c>
      <c r="F41" s="50" t="s">
        <v>120</v>
      </c>
      <c r="G41" s="68">
        <v>10.09</v>
      </c>
      <c r="H41" s="72">
        <v>122.5</v>
      </c>
      <c r="I41" s="83"/>
      <c r="J41" s="61" t="str">
        <f>IF(I41="","",IF(ISTEXT(I41),"NC",I41*G41))</f>
        <v/>
      </c>
      <c r="K41" s="9">
        <f>H41*G41</f>
        <v>1236.0250000000001</v>
      </c>
      <c r="N41" s="9"/>
    </row>
    <row r="42" spans="1:14" s="10" customFormat="1" ht="24" x14ac:dyDescent="0.2">
      <c r="A42" s="48" t="s">
        <v>138</v>
      </c>
      <c r="B42" s="56" t="s">
        <v>125</v>
      </c>
      <c r="C42" s="56" t="s">
        <v>125</v>
      </c>
      <c r="D42" s="56" t="s">
        <v>68</v>
      </c>
      <c r="E42" s="49" t="s">
        <v>126</v>
      </c>
      <c r="F42" s="50" t="s">
        <v>70</v>
      </c>
      <c r="G42" s="68">
        <v>12.96</v>
      </c>
      <c r="H42" s="72">
        <v>9.1199999999999992</v>
      </c>
      <c r="I42" s="83"/>
      <c r="J42" s="61" t="str">
        <f>IF(I42="","",IF(ISTEXT(I42),"NC",I42*G42))</f>
        <v/>
      </c>
      <c r="K42" s="9"/>
      <c r="N42" s="9"/>
    </row>
    <row r="43" spans="1:14" s="10" customFormat="1" ht="24" x14ac:dyDescent="0.2">
      <c r="A43" s="48" t="s">
        <v>139</v>
      </c>
      <c r="B43" s="56" t="s">
        <v>128</v>
      </c>
      <c r="C43" s="56" t="s">
        <v>128</v>
      </c>
      <c r="D43" s="56" t="s">
        <v>68</v>
      </c>
      <c r="E43" s="49" t="s">
        <v>129</v>
      </c>
      <c r="F43" s="50" t="s">
        <v>120</v>
      </c>
      <c r="G43" s="68">
        <v>2.31</v>
      </c>
      <c r="H43" s="72">
        <v>51.08</v>
      </c>
      <c r="I43" s="83"/>
      <c r="J43" s="61" t="str">
        <f>IF(I43="","",IF(ISTEXT(I43),"NC",I43*G43))</f>
        <v/>
      </c>
      <c r="K43" s="9">
        <f>H43*G43</f>
        <v>117.9948</v>
      </c>
      <c r="N43" s="9"/>
    </row>
    <row r="44" spans="1:14" s="10" customFormat="1" x14ac:dyDescent="0.2">
      <c r="A44" s="52"/>
      <c r="B44" s="58"/>
      <c r="C44" s="58"/>
      <c r="D44" s="58"/>
      <c r="E44" s="53"/>
      <c r="F44" s="54"/>
      <c r="G44" s="71"/>
      <c r="H44" s="76" t="s">
        <v>29</v>
      </c>
      <c r="I44" s="84"/>
      <c r="J44" s="66">
        <f>SUM(J32:J43)</f>
        <v>0</v>
      </c>
      <c r="K44" s="9"/>
      <c r="N44" s="9"/>
    </row>
    <row r="45" spans="1:14" s="10" customFormat="1" ht="11.25" customHeight="1" x14ac:dyDescent="0.2">
      <c r="A45" s="59">
        <v>3</v>
      </c>
      <c r="B45" s="60"/>
      <c r="C45" s="60"/>
      <c r="D45" s="60"/>
      <c r="E45" s="82" t="s">
        <v>140</v>
      </c>
      <c r="F45" s="57"/>
      <c r="G45" s="70"/>
      <c r="H45" s="75"/>
      <c r="I45" s="85"/>
      <c r="J45" s="67"/>
    </row>
    <row r="46" spans="1:14" s="10" customFormat="1" ht="11.25" customHeight="1" x14ac:dyDescent="0.2">
      <c r="A46" s="88" t="s">
        <v>142</v>
      </c>
      <c r="B46" s="89"/>
      <c r="C46" s="89"/>
      <c r="D46" s="89"/>
      <c r="E46" s="90" t="s">
        <v>141</v>
      </c>
      <c r="F46" s="91"/>
      <c r="G46" s="92"/>
      <c r="H46" s="93"/>
      <c r="I46" s="94"/>
      <c r="J46" s="95"/>
    </row>
    <row r="47" spans="1:14" s="10" customFormat="1" ht="24" x14ac:dyDescent="0.2">
      <c r="A47" s="48" t="s">
        <v>143</v>
      </c>
      <c r="B47" s="56" t="s">
        <v>144</v>
      </c>
      <c r="C47" s="56" t="s">
        <v>144</v>
      </c>
      <c r="D47" s="56" t="s">
        <v>68</v>
      </c>
      <c r="E47" s="49" t="s">
        <v>145</v>
      </c>
      <c r="F47" s="50" t="s">
        <v>70</v>
      </c>
      <c r="G47" s="68">
        <v>46.65</v>
      </c>
      <c r="H47" s="72">
        <v>36.659999999999997</v>
      </c>
      <c r="I47" s="83"/>
      <c r="J47" s="61" t="str">
        <f>IF(I47="","",IF(ISTEXT(I47),"NC",I47*G47))</f>
        <v/>
      </c>
      <c r="K47" s="9">
        <f>H47*G47</f>
        <v>1710.1889999999999</v>
      </c>
      <c r="N47" s="9"/>
    </row>
    <row r="48" spans="1:14" s="10" customFormat="1" ht="36" x14ac:dyDescent="0.2">
      <c r="A48" s="48" t="s">
        <v>146</v>
      </c>
      <c r="B48" s="56" t="s">
        <v>147</v>
      </c>
      <c r="C48" s="56" t="s">
        <v>147</v>
      </c>
      <c r="D48" s="56" t="s">
        <v>68</v>
      </c>
      <c r="E48" s="49" t="s">
        <v>148</v>
      </c>
      <c r="F48" s="50" t="s">
        <v>70</v>
      </c>
      <c r="G48" s="68">
        <v>131.71</v>
      </c>
      <c r="H48" s="72">
        <v>132.47999999999999</v>
      </c>
      <c r="I48" s="83"/>
      <c r="J48" s="61" t="str">
        <f t="shared" ref="J48:J52" si="4">IF(I48="","",IF(ISTEXT(I48),"NC",I48*G48))</f>
        <v/>
      </c>
      <c r="K48" s="9">
        <f t="shared" ref="K48:K52" si="5">H48*G48</f>
        <v>17448.9408</v>
      </c>
      <c r="N48" s="9"/>
    </row>
    <row r="49" spans="1:14" s="10" customFormat="1" ht="36" x14ac:dyDescent="0.2">
      <c r="A49" s="48" t="s">
        <v>149</v>
      </c>
      <c r="B49" s="56" t="s">
        <v>150</v>
      </c>
      <c r="C49" s="56" t="s">
        <v>150</v>
      </c>
      <c r="D49" s="56" t="s">
        <v>68</v>
      </c>
      <c r="E49" s="49" t="s">
        <v>151</v>
      </c>
      <c r="F49" s="50" t="s">
        <v>152</v>
      </c>
      <c r="G49" s="68">
        <v>317.2</v>
      </c>
      <c r="H49" s="72">
        <v>24.33</v>
      </c>
      <c r="I49" s="83"/>
      <c r="J49" s="61" t="str">
        <f t="shared" si="4"/>
        <v/>
      </c>
      <c r="K49" s="9">
        <f t="shared" si="5"/>
        <v>7717.4759999999987</v>
      </c>
      <c r="N49" s="9"/>
    </row>
    <row r="50" spans="1:14" s="10" customFormat="1" ht="36" x14ac:dyDescent="0.2">
      <c r="A50" s="48" t="s">
        <v>153</v>
      </c>
      <c r="B50" s="56" t="s">
        <v>154</v>
      </c>
      <c r="C50" s="56" t="s">
        <v>154</v>
      </c>
      <c r="D50" s="56" t="s">
        <v>68</v>
      </c>
      <c r="E50" s="49" t="s">
        <v>155</v>
      </c>
      <c r="F50" s="50" t="s">
        <v>152</v>
      </c>
      <c r="G50" s="68">
        <v>41.25</v>
      </c>
      <c r="H50" s="72">
        <v>22.48</v>
      </c>
      <c r="I50" s="83"/>
      <c r="J50" s="61" t="str">
        <f t="shared" si="4"/>
        <v/>
      </c>
      <c r="K50" s="9">
        <f t="shared" si="5"/>
        <v>927.30000000000007</v>
      </c>
      <c r="N50" s="9"/>
    </row>
    <row r="51" spans="1:14" s="10" customFormat="1" ht="36" x14ac:dyDescent="0.2">
      <c r="A51" s="48" t="s">
        <v>156</v>
      </c>
      <c r="B51" s="56" t="s">
        <v>157</v>
      </c>
      <c r="C51" s="56" t="s">
        <v>157</v>
      </c>
      <c r="D51" s="56" t="s">
        <v>68</v>
      </c>
      <c r="E51" s="49" t="s">
        <v>158</v>
      </c>
      <c r="F51" s="50" t="s">
        <v>152</v>
      </c>
      <c r="G51" s="68">
        <v>366.94</v>
      </c>
      <c r="H51" s="72">
        <v>19.850000000000001</v>
      </c>
      <c r="I51" s="83"/>
      <c r="J51" s="61" t="str">
        <f t="shared" si="4"/>
        <v/>
      </c>
      <c r="K51" s="9">
        <f t="shared" si="5"/>
        <v>7283.7590000000009</v>
      </c>
      <c r="N51" s="9"/>
    </row>
    <row r="52" spans="1:14" s="10" customFormat="1" ht="36" x14ac:dyDescent="0.2">
      <c r="A52" s="48" t="s">
        <v>159</v>
      </c>
      <c r="B52" s="56" t="s">
        <v>160</v>
      </c>
      <c r="C52" s="56" t="s">
        <v>160</v>
      </c>
      <c r="D52" s="56" t="s">
        <v>68</v>
      </c>
      <c r="E52" s="49" t="s">
        <v>161</v>
      </c>
      <c r="F52" s="50" t="s">
        <v>152</v>
      </c>
      <c r="G52" s="68">
        <v>255</v>
      </c>
      <c r="H52" s="72">
        <v>16.47</v>
      </c>
      <c r="I52" s="83"/>
      <c r="J52" s="61" t="str">
        <f t="shared" si="4"/>
        <v/>
      </c>
      <c r="K52" s="9">
        <f t="shared" si="5"/>
        <v>4199.8499999999995</v>
      </c>
      <c r="N52" s="9"/>
    </row>
    <row r="53" spans="1:14" s="10" customFormat="1" ht="36" x14ac:dyDescent="0.2">
      <c r="A53" s="48" t="s">
        <v>162</v>
      </c>
      <c r="B53" s="56" t="s">
        <v>163</v>
      </c>
      <c r="C53" s="56" t="s">
        <v>163</v>
      </c>
      <c r="D53" s="56" t="s">
        <v>68</v>
      </c>
      <c r="E53" s="49" t="s">
        <v>164</v>
      </c>
      <c r="F53" s="50" t="s">
        <v>152</v>
      </c>
      <c r="G53" s="68">
        <v>134.38</v>
      </c>
      <c r="H53" s="72">
        <v>26.14</v>
      </c>
      <c r="I53" s="83"/>
      <c r="J53" s="61" t="str">
        <f>IF(I53="","",IF(ISTEXT(I53),"NC",I53*G53))</f>
        <v/>
      </c>
      <c r="K53" s="9">
        <f>H53*G53</f>
        <v>3512.6932000000002</v>
      </c>
      <c r="N53" s="9"/>
    </row>
    <row r="54" spans="1:14" s="10" customFormat="1" ht="12" x14ac:dyDescent="0.2">
      <c r="A54" s="48" t="s">
        <v>165</v>
      </c>
      <c r="B54" s="56" t="s">
        <v>166</v>
      </c>
      <c r="C54" s="56" t="s">
        <v>167</v>
      </c>
      <c r="D54" s="56" t="s">
        <v>59</v>
      </c>
      <c r="E54" s="49" t="s">
        <v>168</v>
      </c>
      <c r="F54" s="50" t="s">
        <v>169</v>
      </c>
      <c r="G54" s="68">
        <v>15.55</v>
      </c>
      <c r="H54" s="72">
        <v>703.19</v>
      </c>
      <c r="I54" s="83"/>
      <c r="J54" s="61" t="str">
        <f>IF(I54="","",IF(ISTEXT(I54),"NC",I54*G54))</f>
        <v/>
      </c>
      <c r="K54" s="9">
        <f>H54*G54</f>
        <v>10934.604500000001</v>
      </c>
      <c r="N54" s="9"/>
    </row>
    <row r="55" spans="1:14" s="10" customFormat="1" ht="11.25" customHeight="1" x14ac:dyDescent="0.2">
      <c r="A55" s="88" t="s">
        <v>170</v>
      </c>
      <c r="B55" s="89"/>
      <c r="C55" s="89"/>
      <c r="D55" s="89"/>
      <c r="E55" s="90" t="s">
        <v>171</v>
      </c>
      <c r="F55" s="91"/>
      <c r="G55" s="92"/>
      <c r="H55" s="93"/>
      <c r="I55" s="94"/>
      <c r="J55" s="95"/>
    </row>
    <row r="56" spans="1:14" s="10" customFormat="1" ht="36" x14ac:dyDescent="0.2">
      <c r="A56" s="48" t="s">
        <v>173</v>
      </c>
      <c r="B56" s="56" t="s">
        <v>147</v>
      </c>
      <c r="C56" s="56" t="s">
        <v>147</v>
      </c>
      <c r="D56" s="56" t="s">
        <v>68</v>
      </c>
      <c r="E56" s="49" t="s">
        <v>148</v>
      </c>
      <c r="F56" s="50" t="s">
        <v>70</v>
      </c>
      <c r="G56" s="68">
        <v>349.55</v>
      </c>
      <c r="H56" s="72">
        <v>132.47999999999999</v>
      </c>
      <c r="I56" s="83"/>
      <c r="J56" s="61" t="str">
        <f>IF(I56="","",IF(ISTEXT(I56),"NC",I56*G56))</f>
        <v/>
      </c>
      <c r="K56" s="9">
        <f>H56*G56</f>
        <v>46308.383999999998</v>
      </c>
      <c r="N56" s="9"/>
    </row>
    <row r="57" spans="1:14" s="10" customFormat="1" ht="24" x14ac:dyDescent="0.2">
      <c r="A57" s="48" t="s">
        <v>174</v>
      </c>
      <c r="B57" s="56" t="s">
        <v>144</v>
      </c>
      <c r="C57" s="56" t="s">
        <v>144</v>
      </c>
      <c r="D57" s="56" t="s">
        <v>68</v>
      </c>
      <c r="E57" s="49" t="s">
        <v>145</v>
      </c>
      <c r="F57" s="50" t="s">
        <v>70</v>
      </c>
      <c r="G57" s="68">
        <v>60.44</v>
      </c>
      <c r="H57" s="72">
        <v>36.659999999999997</v>
      </c>
      <c r="I57" s="83"/>
      <c r="J57" s="61" t="str">
        <f t="shared" ref="J57:J60" si="6">IF(I57="","",IF(ISTEXT(I57),"NC",I57*G57))</f>
        <v/>
      </c>
      <c r="K57" s="9">
        <f t="shared" ref="K57:K60" si="7">H57*G57</f>
        <v>2215.7303999999999</v>
      </c>
      <c r="N57" s="9"/>
    </row>
    <row r="58" spans="1:14" s="10" customFormat="1" ht="36" x14ac:dyDescent="0.2">
      <c r="A58" s="48" t="s">
        <v>175</v>
      </c>
      <c r="B58" s="56" t="s">
        <v>154</v>
      </c>
      <c r="C58" s="56" t="s">
        <v>154</v>
      </c>
      <c r="D58" s="56" t="s">
        <v>68</v>
      </c>
      <c r="E58" s="49" t="s">
        <v>155</v>
      </c>
      <c r="F58" s="50" t="s">
        <v>152</v>
      </c>
      <c r="G58" s="68">
        <v>660.1</v>
      </c>
      <c r="H58" s="72">
        <v>22.48</v>
      </c>
      <c r="I58" s="83"/>
      <c r="J58" s="61" t="str">
        <f t="shared" si="6"/>
        <v/>
      </c>
      <c r="K58" s="9">
        <f t="shared" si="7"/>
        <v>14839.048000000001</v>
      </c>
      <c r="N58" s="9"/>
    </row>
    <row r="59" spans="1:14" s="10" customFormat="1" ht="36" x14ac:dyDescent="0.2">
      <c r="A59" s="48" t="s">
        <v>176</v>
      </c>
      <c r="B59" s="56" t="s">
        <v>157</v>
      </c>
      <c r="C59" s="56" t="s">
        <v>157</v>
      </c>
      <c r="D59" s="56" t="s">
        <v>68</v>
      </c>
      <c r="E59" s="49" t="s">
        <v>158</v>
      </c>
      <c r="F59" s="50" t="s">
        <v>152</v>
      </c>
      <c r="G59" s="68">
        <v>113.6</v>
      </c>
      <c r="H59" s="72">
        <v>19.850000000000001</v>
      </c>
      <c r="I59" s="83"/>
      <c r="J59" s="61" t="str">
        <f t="shared" si="6"/>
        <v/>
      </c>
      <c r="K59" s="9">
        <f t="shared" si="7"/>
        <v>2254.96</v>
      </c>
      <c r="N59" s="9"/>
    </row>
    <row r="60" spans="1:14" s="10" customFormat="1" ht="36" x14ac:dyDescent="0.2">
      <c r="A60" s="48" t="s">
        <v>177</v>
      </c>
      <c r="B60" s="56" t="s">
        <v>160</v>
      </c>
      <c r="C60" s="56" t="s">
        <v>160</v>
      </c>
      <c r="D60" s="56" t="s">
        <v>68</v>
      </c>
      <c r="E60" s="49" t="s">
        <v>161</v>
      </c>
      <c r="F60" s="50" t="s">
        <v>152</v>
      </c>
      <c r="G60" s="68">
        <v>26.41</v>
      </c>
      <c r="H60" s="72">
        <v>16.47</v>
      </c>
      <c r="I60" s="83"/>
      <c r="J60" s="61" t="str">
        <f t="shared" si="6"/>
        <v/>
      </c>
      <c r="K60" s="9">
        <f t="shared" si="7"/>
        <v>434.97269999999997</v>
      </c>
      <c r="N60" s="9"/>
    </row>
    <row r="61" spans="1:14" s="10" customFormat="1" ht="36" x14ac:dyDescent="0.2">
      <c r="A61" s="48" t="s">
        <v>178</v>
      </c>
      <c r="B61" s="56" t="s">
        <v>163</v>
      </c>
      <c r="C61" s="56" t="s">
        <v>163</v>
      </c>
      <c r="D61" s="56" t="s">
        <v>68</v>
      </c>
      <c r="E61" s="49" t="s">
        <v>164</v>
      </c>
      <c r="F61" s="50" t="s">
        <v>152</v>
      </c>
      <c r="G61" s="68">
        <v>356.91</v>
      </c>
      <c r="H61" s="72">
        <v>26.14</v>
      </c>
      <c r="I61" s="83"/>
      <c r="J61" s="61" t="str">
        <f>IF(I61="","",IF(ISTEXT(I61),"NC",I61*G61))</f>
        <v/>
      </c>
      <c r="K61" s="9"/>
      <c r="N61" s="9"/>
    </row>
    <row r="62" spans="1:14" s="10" customFormat="1" ht="12" x14ac:dyDescent="0.2">
      <c r="A62" s="48" t="s">
        <v>179</v>
      </c>
      <c r="B62" s="56" t="s">
        <v>166</v>
      </c>
      <c r="C62" s="56" t="s">
        <v>167</v>
      </c>
      <c r="D62" s="56" t="s">
        <v>59</v>
      </c>
      <c r="E62" s="49" t="s">
        <v>168</v>
      </c>
      <c r="F62" s="50" t="s">
        <v>169</v>
      </c>
      <c r="G62" s="68">
        <v>24.17</v>
      </c>
      <c r="H62" s="72">
        <v>703.19</v>
      </c>
      <c r="I62" s="83"/>
      <c r="J62" s="61" t="str">
        <f>IF(I62="","",IF(ISTEXT(I62),"NC",I62*G62))</f>
        <v/>
      </c>
      <c r="K62" s="9">
        <f>H62*G62</f>
        <v>16996.102300000002</v>
      </c>
      <c r="N62" s="9"/>
    </row>
    <row r="63" spans="1:14" s="10" customFormat="1" ht="11.25" customHeight="1" x14ac:dyDescent="0.2">
      <c r="A63" s="88" t="s">
        <v>205</v>
      </c>
      <c r="B63" s="89"/>
      <c r="C63" s="89"/>
      <c r="D63" s="89"/>
      <c r="E63" s="90" t="s">
        <v>172</v>
      </c>
      <c r="F63" s="91"/>
      <c r="G63" s="92"/>
      <c r="H63" s="93"/>
      <c r="I63" s="94"/>
      <c r="J63" s="95"/>
    </row>
    <row r="64" spans="1:14" s="10" customFormat="1" ht="48" x14ac:dyDescent="0.2">
      <c r="A64" s="48" t="s">
        <v>180</v>
      </c>
      <c r="B64" s="56" t="s">
        <v>181</v>
      </c>
      <c r="C64" s="56" t="s">
        <v>181</v>
      </c>
      <c r="D64" s="56" t="s">
        <v>68</v>
      </c>
      <c r="E64" s="49" t="s">
        <v>182</v>
      </c>
      <c r="F64" s="50" t="s">
        <v>183</v>
      </c>
      <c r="G64" s="68">
        <v>63</v>
      </c>
      <c r="H64" s="72">
        <v>108.51</v>
      </c>
      <c r="I64" s="83"/>
      <c r="J64" s="61" t="str">
        <f>IF(I64="","",IF(ISTEXT(I64),"NC",I64*G64))</f>
        <v/>
      </c>
      <c r="K64" s="9">
        <f>H64*G64</f>
        <v>6836.13</v>
      </c>
      <c r="N64" s="9"/>
    </row>
    <row r="65" spans="1:14" s="10" customFormat="1" ht="24" x14ac:dyDescent="0.2">
      <c r="A65" s="48" t="s">
        <v>184</v>
      </c>
      <c r="B65" s="56" t="s">
        <v>185</v>
      </c>
      <c r="C65" s="56" t="s">
        <v>185</v>
      </c>
      <c r="D65" s="56" t="s">
        <v>68</v>
      </c>
      <c r="E65" s="49" t="s">
        <v>186</v>
      </c>
      <c r="F65" s="50" t="s">
        <v>187</v>
      </c>
      <c r="G65" s="68">
        <v>9</v>
      </c>
      <c r="H65" s="72">
        <v>26.8</v>
      </c>
      <c r="I65" s="83"/>
      <c r="J65" s="61" t="str">
        <f t="shared" ref="J65:J70" si="8">IF(I65="","",IF(ISTEXT(I65),"NC",I65*G65))</f>
        <v/>
      </c>
      <c r="K65" s="9">
        <f t="shared" ref="K65:K70" si="9">H65*G65</f>
        <v>241.20000000000002</v>
      </c>
      <c r="N65" s="9"/>
    </row>
    <row r="66" spans="1:14" s="10" customFormat="1" ht="24" x14ac:dyDescent="0.2">
      <c r="A66" s="48" t="s">
        <v>188</v>
      </c>
      <c r="B66" s="56" t="s">
        <v>144</v>
      </c>
      <c r="C66" s="56" t="s">
        <v>144</v>
      </c>
      <c r="D66" s="56" t="s">
        <v>68</v>
      </c>
      <c r="E66" s="49" t="s">
        <v>145</v>
      </c>
      <c r="F66" s="50" t="s">
        <v>70</v>
      </c>
      <c r="G66" s="68">
        <v>12.96</v>
      </c>
      <c r="H66" s="72">
        <v>36.659999999999997</v>
      </c>
      <c r="I66" s="83"/>
      <c r="J66" s="61" t="str">
        <f t="shared" si="8"/>
        <v/>
      </c>
      <c r="K66" s="9">
        <f t="shared" si="9"/>
        <v>475.11359999999996</v>
      </c>
      <c r="N66" s="9"/>
    </row>
    <row r="67" spans="1:14" s="10" customFormat="1" ht="36" x14ac:dyDescent="0.2">
      <c r="A67" s="48" t="s">
        <v>189</v>
      </c>
      <c r="B67" s="56" t="s">
        <v>190</v>
      </c>
      <c r="C67" s="56" t="s">
        <v>190</v>
      </c>
      <c r="D67" s="56" t="s">
        <v>68</v>
      </c>
      <c r="E67" s="49" t="s">
        <v>191</v>
      </c>
      <c r="F67" s="50" t="s">
        <v>70</v>
      </c>
      <c r="G67" s="68">
        <v>8.64</v>
      </c>
      <c r="H67" s="72">
        <v>137.05000000000001</v>
      </c>
      <c r="I67" s="83"/>
      <c r="J67" s="61" t="str">
        <f t="shared" si="8"/>
        <v/>
      </c>
      <c r="K67" s="9">
        <f t="shared" si="9"/>
        <v>1184.1120000000001</v>
      </c>
      <c r="N67" s="9"/>
    </row>
    <row r="68" spans="1:14" s="10" customFormat="1" ht="24" x14ac:dyDescent="0.2">
      <c r="A68" s="48" t="s">
        <v>192</v>
      </c>
      <c r="B68" s="56" t="s">
        <v>193</v>
      </c>
      <c r="C68" s="56" t="s">
        <v>193</v>
      </c>
      <c r="D68" s="56" t="s">
        <v>68</v>
      </c>
      <c r="E68" s="49" t="s">
        <v>194</v>
      </c>
      <c r="F68" s="50" t="s">
        <v>152</v>
      </c>
      <c r="G68" s="68">
        <v>238.29</v>
      </c>
      <c r="H68" s="72">
        <v>20.36</v>
      </c>
      <c r="I68" s="83"/>
      <c r="J68" s="61" t="str">
        <f t="shared" si="8"/>
        <v/>
      </c>
      <c r="K68" s="9">
        <f t="shared" si="9"/>
        <v>4851.5843999999997</v>
      </c>
      <c r="N68" s="9"/>
    </row>
    <row r="69" spans="1:14" s="10" customFormat="1" ht="24" x14ac:dyDescent="0.2">
      <c r="A69" s="48" t="s">
        <v>195</v>
      </c>
      <c r="B69" s="56" t="s">
        <v>196</v>
      </c>
      <c r="C69" s="56" t="s">
        <v>196</v>
      </c>
      <c r="D69" s="56" t="s">
        <v>68</v>
      </c>
      <c r="E69" s="49" t="s">
        <v>197</v>
      </c>
      <c r="F69" s="50" t="s">
        <v>152</v>
      </c>
      <c r="G69" s="68">
        <v>199.34</v>
      </c>
      <c r="H69" s="72">
        <v>19.45</v>
      </c>
      <c r="I69" s="83"/>
      <c r="J69" s="61" t="str">
        <f t="shared" si="8"/>
        <v/>
      </c>
      <c r="K69" s="9">
        <f t="shared" si="9"/>
        <v>3877.163</v>
      </c>
      <c r="N69" s="9"/>
    </row>
    <row r="70" spans="1:14" s="10" customFormat="1" ht="24" x14ac:dyDescent="0.2">
      <c r="A70" s="48" t="s">
        <v>198</v>
      </c>
      <c r="B70" s="56" t="s">
        <v>199</v>
      </c>
      <c r="C70" s="56" t="s">
        <v>199</v>
      </c>
      <c r="D70" s="56" t="s">
        <v>68</v>
      </c>
      <c r="E70" s="49" t="s">
        <v>200</v>
      </c>
      <c r="F70" s="50" t="s">
        <v>152</v>
      </c>
      <c r="G70" s="68">
        <v>18.489999999999998</v>
      </c>
      <c r="H70" s="72">
        <v>18.309999999999999</v>
      </c>
      <c r="I70" s="83"/>
      <c r="J70" s="61" t="str">
        <f t="shared" si="8"/>
        <v/>
      </c>
      <c r="K70" s="9">
        <f t="shared" si="9"/>
        <v>338.55189999999993</v>
      </c>
      <c r="N70" s="9"/>
    </row>
    <row r="71" spans="1:14" s="10" customFormat="1" ht="24" x14ac:dyDescent="0.2">
      <c r="A71" s="48" t="s">
        <v>201</v>
      </c>
      <c r="B71" s="56" t="s">
        <v>202</v>
      </c>
      <c r="C71" s="56" t="s">
        <v>202</v>
      </c>
      <c r="D71" s="56" t="s">
        <v>68</v>
      </c>
      <c r="E71" s="49" t="s">
        <v>203</v>
      </c>
      <c r="F71" s="50" t="s">
        <v>152</v>
      </c>
      <c r="G71" s="68">
        <v>23.54</v>
      </c>
      <c r="H71" s="72">
        <v>24.61</v>
      </c>
      <c r="I71" s="83"/>
      <c r="J71" s="61" t="str">
        <f>IF(I71="","",IF(ISTEXT(I71),"NC",I71*G71))</f>
        <v/>
      </c>
      <c r="K71" s="9"/>
      <c r="N71" s="9"/>
    </row>
    <row r="72" spans="1:14" s="10" customFormat="1" ht="12" x14ac:dyDescent="0.2">
      <c r="A72" s="48" t="s">
        <v>204</v>
      </c>
      <c r="B72" s="56" t="s">
        <v>166</v>
      </c>
      <c r="C72" s="56" t="s">
        <v>167</v>
      </c>
      <c r="D72" s="56" t="s">
        <v>59</v>
      </c>
      <c r="E72" s="49" t="s">
        <v>168</v>
      </c>
      <c r="F72" s="50" t="s">
        <v>169</v>
      </c>
      <c r="G72" s="68">
        <v>7.78</v>
      </c>
      <c r="H72" s="72">
        <v>703.19</v>
      </c>
      <c r="I72" s="83"/>
      <c r="J72" s="61" t="str">
        <f>IF(I72="","",IF(ISTEXT(I72),"NC",I72*G72))</f>
        <v/>
      </c>
      <c r="K72" s="9">
        <f>H72*G72</f>
        <v>5470.8182000000006</v>
      </c>
      <c r="N72" s="9"/>
    </row>
    <row r="73" spans="1:14" s="10" customFormat="1" ht="11.25" customHeight="1" x14ac:dyDescent="0.2">
      <c r="A73" s="88" t="s">
        <v>206</v>
      </c>
      <c r="B73" s="89"/>
      <c r="C73" s="89"/>
      <c r="D73" s="89"/>
      <c r="E73" s="90" t="s">
        <v>207</v>
      </c>
      <c r="F73" s="91"/>
      <c r="G73" s="92"/>
      <c r="H73" s="93"/>
      <c r="I73" s="94"/>
      <c r="J73" s="95"/>
    </row>
    <row r="74" spans="1:14" s="10" customFormat="1" ht="48" x14ac:dyDescent="0.2">
      <c r="A74" s="48" t="s">
        <v>210</v>
      </c>
      <c r="B74" s="56" t="s">
        <v>211</v>
      </c>
      <c r="C74" s="56" t="s">
        <v>211</v>
      </c>
      <c r="D74" s="56" t="s">
        <v>68</v>
      </c>
      <c r="E74" s="49" t="s">
        <v>212</v>
      </c>
      <c r="F74" s="50" t="s">
        <v>183</v>
      </c>
      <c r="G74" s="68">
        <v>17.5</v>
      </c>
      <c r="H74" s="72">
        <v>72.790000000000006</v>
      </c>
      <c r="I74" s="83"/>
      <c r="J74" s="61" t="str">
        <f>IF(I74="","",IF(ISTEXT(I74),"NC",I74*G74))</f>
        <v/>
      </c>
      <c r="K74" s="9">
        <f>H74*G74</f>
        <v>1273.825</v>
      </c>
      <c r="N74" s="9"/>
    </row>
    <row r="75" spans="1:14" s="10" customFormat="1" ht="24" x14ac:dyDescent="0.2">
      <c r="A75" s="48" t="s">
        <v>213</v>
      </c>
      <c r="B75" s="56" t="s">
        <v>144</v>
      </c>
      <c r="C75" s="56" t="s">
        <v>144</v>
      </c>
      <c r="D75" s="56" t="s">
        <v>68</v>
      </c>
      <c r="E75" s="49" t="s">
        <v>145</v>
      </c>
      <c r="F75" s="50" t="s">
        <v>70</v>
      </c>
      <c r="G75" s="68">
        <v>1.25</v>
      </c>
      <c r="H75" s="72">
        <v>36.659999999999997</v>
      </c>
      <c r="I75" s="83"/>
      <c r="J75" s="61" t="str">
        <f t="shared" ref="J75:J78" si="10">IF(I75="","",IF(ISTEXT(I75),"NC",I75*G75))</f>
        <v/>
      </c>
      <c r="K75" s="9">
        <f t="shared" ref="K75:K78" si="11">H75*G75</f>
        <v>45.824999999999996</v>
      </c>
      <c r="N75" s="9"/>
    </row>
    <row r="76" spans="1:14" s="10" customFormat="1" ht="36" x14ac:dyDescent="0.2">
      <c r="A76" s="48" t="s">
        <v>214</v>
      </c>
      <c r="B76" s="56" t="s">
        <v>154</v>
      </c>
      <c r="C76" s="56" t="s">
        <v>154</v>
      </c>
      <c r="D76" s="56" t="s">
        <v>68</v>
      </c>
      <c r="E76" s="49" t="s">
        <v>155</v>
      </c>
      <c r="F76" s="50" t="s">
        <v>152</v>
      </c>
      <c r="G76" s="68">
        <v>5</v>
      </c>
      <c r="H76" s="72">
        <v>22.48</v>
      </c>
      <c r="I76" s="83"/>
      <c r="J76" s="61" t="str">
        <f t="shared" si="10"/>
        <v/>
      </c>
      <c r="K76" s="9">
        <f t="shared" si="11"/>
        <v>112.4</v>
      </c>
      <c r="N76" s="9"/>
    </row>
    <row r="77" spans="1:14" s="10" customFormat="1" ht="36" x14ac:dyDescent="0.2">
      <c r="A77" s="48" t="s">
        <v>215</v>
      </c>
      <c r="B77" s="56" t="s">
        <v>163</v>
      </c>
      <c r="C77" s="56" t="s">
        <v>163</v>
      </c>
      <c r="D77" s="56" t="s">
        <v>68</v>
      </c>
      <c r="E77" s="49" t="s">
        <v>164</v>
      </c>
      <c r="F77" s="50" t="s">
        <v>152</v>
      </c>
      <c r="G77" s="68">
        <v>10.19</v>
      </c>
      <c r="H77" s="72">
        <v>26.14</v>
      </c>
      <c r="I77" s="83"/>
      <c r="J77" s="61" t="str">
        <f t="shared" si="10"/>
        <v/>
      </c>
      <c r="K77" s="9">
        <f t="shared" si="11"/>
        <v>266.36660000000001</v>
      </c>
      <c r="N77" s="9"/>
    </row>
    <row r="78" spans="1:14" s="10" customFormat="1" ht="12" x14ac:dyDescent="0.2">
      <c r="A78" s="48" t="s">
        <v>216</v>
      </c>
      <c r="B78" s="56" t="s">
        <v>166</v>
      </c>
      <c r="C78" s="56" t="s">
        <v>167</v>
      </c>
      <c r="D78" s="56" t="s">
        <v>59</v>
      </c>
      <c r="E78" s="49" t="s">
        <v>168</v>
      </c>
      <c r="F78" s="50" t="s">
        <v>169</v>
      </c>
      <c r="G78" s="68">
        <v>1.17</v>
      </c>
      <c r="H78" s="72">
        <v>703.19</v>
      </c>
      <c r="I78" s="83"/>
      <c r="J78" s="61" t="str">
        <f t="shared" si="10"/>
        <v/>
      </c>
      <c r="K78" s="9">
        <f t="shared" si="11"/>
        <v>822.73230000000001</v>
      </c>
      <c r="N78" s="9"/>
    </row>
    <row r="79" spans="1:14" s="10" customFormat="1" ht="11.25" customHeight="1" x14ac:dyDescent="0.2">
      <c r="A79" s="88" t="s">
        <v>208</v>
      </c>
      <c r="B79" s="89"/>
      <c r="C79" s="89"/>
      <c r="D79" s="89"/>
      <c r="E79" s="90" t="s">
        <v>209</v>
      </c>
      <c r="F79" s="91"/>
      <c r="G79" s="92"/>
      <c r="H79" s="93"/>
      <c r="I79" s="94"/>
      <c r="J79" s="95"/>
    </row>
    <row r="80" spans="1:14" s="10" customFormat="1" ht="24" x14ac:dyDescent="0.2">
      <c r="A80" s="48" t="s">
        <v>217</v>
      </c>
      <c r="B80" s="56" t="s">
        <v>144</v>
      </c>
      <c r="C80" s="56" t="s">
        <v>144</v>
      </c>
      <c r="D80" s="56" t="s">
        <v>68</v>
      </c>
      <c r="E80" s="49" t="s">
        <v>145</v>
      </c>
      <c r="F80" s="50" t="s">
        <v>70</v>
      </c>
      <c r="G80" s="68">
        <v>1.48</v>
      </c>
      <c r="H80" s="72">
        <v>36.659999999999997</v>
      </c>
      <c r="I80" s="83"/>
      <c r="J80" s="61" t="str">
        <f>IF(I80="","",IF(ISTEXT(I80),"NC",I80*G80))</f>
        <v/>
      </c>
      <c r="K80" s="9">
        <f>H80*G80</f>
        <v>54.256799999999991</v>
      </c>
      <c r="N80" s="9"/>
    </row>
    <row r="81" spans="1:14" s="10" customFormat="1" ht="36" x14ac:dyDescent="0.2">
      <c r="A81" s="48" t="s">
        <v>218</v>
      </c>
      <c r="B81" s="56" t="s">
        <v>219</v>
      </c>
      <c r="C81" s="56" t="s">
        <v>219</v>
      </c>
      <c r="D81" s="56" t="s">
        <v>68</v>
      </c>
      <c r="E81" s="49" t="s">
        <v>220</v>
      </c>
      <c r="F81" s="50" t="s">
        <v>70</v>
      </c>
      <c r="G81" s="68">
        <v>36.64</v>
      </c>
      <c r="H81" s="72">
        <v>118.89</v>
      </c>
      <c r="I81" s="83"/>
      <c r="J81" s="61" t="str">
        <f t="shared" ref="J81:J84" si="12">IF(I81="","",IF(ISTEXT(I81),"NC",I81*G81))</f>
        <v/>
      </c>
      <c r="K81" s="9">
        <f t="shared" ref="K81:K84" si="13">H81*G81</f>
        <v>4356.1296000000002</v>
      </c>
      <c r="N81" s="9"/>
    </row>
    <row r="82" spans="1:14" s="10" customFormat="1" ht="36" x14ac:dyDescent="0.2">
      <c r="A82" s="48" t="s">
        <v>221</v>
      </c>
      <c r="B82" s="56" t="s">
        <v>147</v>
      </c>
      <c r="C82" s="56" t="s">
        <v>147</v>
      </c>
      <c r="D82" s="56" t="s">
        <v>68</v>
      </c>
      <c r="E82" s="49" t="s">
        <v>148</v>
      </c>
      <c r="F82" s="50" t="s">
        <v>70</v>
      </c>
      <c r="G82" s="68">
        <v>78.87</v>
      </c>
      <c r="H82" s="72">
        <v>132.47999999999999</v>
      </c>
      <c r="I82" s="83"/>
      <c r="J82" s="61" t="str">
        <f t="shared" si="12"/>
        <v/>
      </c>
      <c r="K82" s="9">
        <f t="shared" si="13"/>
        <v>10448.6976</v>
      </c>
      <c r="N82" s="9"/>
    </row>
    <row r="83" spans="1:14" s="10" customFormat="1" ht="36" x14ac:dyDescent="0.2">
      <c r="A83" s="48" t="s">
        <v>222</v>
      </c>
      <c r="B83" s="56" t="s">
        <v>163</v>
      </c>
      <c r="C83" s="56" t="s">
        <v>163</v>
      </c>
      <c r="D83" s="56" t="s">
        <v>68</v>
      </c>
      <c r="E83" s="49" t="s">
        <v>164</v>
      </c>
      <c r="F83" s="50" t="s">
        <v>152</v>
      </c>
      <c r="G83" s="68">
        <v>8.43</v>
      </c>
      <c r="H83" s="72">
        <v>26.14</v>
      </c>
      <c r="I83" s="83"/>
      <c r="J83" s="61" t="str">
        <f t="shared" si="12"/>
        <v/>
      </c>
      <c r="K83" s="9">
        <f t="shared" si="13"/>
        <v>220.36019999999999</v>
      </c>
      <c r="N83" s="9"/>
    </row>
    <row r="84" spans="1:14" s="10" customFormat="1" ht="36" x14ac:dyDescent="0.2">
      <c r="A84" s="48" t="s">
        <v>223</v>
      </c>
      <c r="B84" s="56" t="s">
        <v>224</v>
      </c>
      <c r="C84" s="56" t="s">
        <v>224</v>
      </c>
      <c r="D84" s="56" t="s">
        <v>68</v>
      </c>
      <c r="E84" s="49" t="s">
        <v>225</v>
      </c>
      <c r="F84" s="50" t="s">
        <v>120</v>
      </c>
      <c r="G84" s="68">
        <v>3.44</v>
      </c>
      <c r="H84" s="72">
        <v>671.01</v>
      </c>
      <c r="I84" s="83"/>
      <c r="J84" s="61" t="str">
        <f t="shared" si="12"/>
        <v/>
      </c>
      <c r="K84" s="9">
        <f t="shared" si="13"/>
        <v>2308.2743999999998</v>
      </c>
      <c r="N84" s="9"/>
    </row>
    <row r="85" spans="1:14" s="10" customFormat="1" x14ac:dyDescent="0.2">
      <c r="A85" s="52"/>
      <c r="B85" s="58"/>
      <c r="C85" s="58"/>
      <c r="D85" s="58"/>
      <c r="E85" s="53"/>
      <c r="F85" s="54"/>
      <c r="G85" s="71"/>
      <c r="H85" s="76" t="s">
        <v>29</v>
      </c>
      <c r="I85" s="84"/>
      <c r="J85" s="66">
        <f>SUM(J47:J84)</f>
        <v>0</v>
      </c>
      <c r="K85" s="9"/>
      <c r="N85" s="9"/>
    </row>
    <row r="86" spans="1:14" s="10" customFormat="1" ht="11.25" customHeight="1" x14ac:dyDescent="0.2">
      <c r="A86" s="59">
        <v>4</v>
      </c>
      <c r="B86" s="60"/>
      <c r="C86" s="60"/>
      <c r="D86" s="60"/>
      <c r="E86" s="82" t="s">
        <v>226</v>
      </c>
      <c r="F86" s="57"/>
      <c r="G86" s="70"/>
      <c r="H86" s="75"/>
      <c r="I86" s="85"/>
      <c r="J86" s="67"/>
    </row>
    <row r="87" spans="1:14" s="10" customFormat="1" ht="11.25" customHeight="1" x14ac:dyDescent="0.2">
      <c r="A87" s="88" t="s">
        <v>142</v>
      </c>
      <c r="B87" s="89"/>
      <c r="C87" s="89"/>
      <c r="D87" s="89"/>
      <c r="E87" s="90" t="s">
        <v>227</v>
      </c>
      <c r="F87" s="91"/>
      <c r="G87" s="92"/>
      <c r="H87" s="93"/>
      <c r="I87" s="94"/>
      <c r="J87" s="95"/>
    </row>
    <row r="88" spans="1:14" s="10" customFormat="1" ht="48" x14ac:dyDescent="0.2">
      <c r="A88" s="48" t="s">
        <v>228</v>
      </c>
      <c r="B88" s="56" t="s">
        <v>229</v>
      </c>
      <c r="C88" s="56" t="s">
        <v>229</v>
      </c>
      <c r="D88" s="56" t="s">
        <v>68</v>
      </c>
      <c r="E88" s="49" t="s">
        <v>230</v>
      </c>
      <c r="F88" s="50" t="s">
        <v>70</v>
      </c>
      <c r="G88" s="68">
        <v>299.51</v>
      </c>
      <c r="H88" s="72">
        <v>80.09</v>
      </c>
      <c r="I88" s="83"/>
      <c r="J88" s="61" t="str">
        <f>IF(I88="","",IF(ISTEXT(I88),"NC",I88*G88))</f>
        <v/>
      </c>
      <c r="K88" s="9">
        <f>H88*G88</f>
        <v>23987.7559</v>
      </c>
      <c r="N88" s="9"/>
    </row>
    <row r="89" spans="1:14" s="10" customFormat="1" ht="36" x14ac:dyDescent="0.2">
      <c r="A89" s="48" t="s">
        <v>231</v>
      </c>
      <c r="B89" s="56" t="s">
        <v>157</v>
      </c>
      <c r="C89" s="56" t="s">
        <v>157</v>
      </c>
      <c r="D89" s="56" t="s">
        <v>68</v>
      </c>
      <c r="E89" s="49" t="s">
        <v>158</v>
      </c>
      <c r="F89" s="50" t="s">
        <v>152</v>
      </c>
      <c r="G89" s="68">
        <v>726.51</v>
      </c>
      <c r="H89" s="72">
        <v>19.850000000000001</v>
      </c>
      <c r="I89" s="83"/>
      <c r="J89" s="61" t="str">
        <f t="shared" ref="J89:J92" si="14">IF(I89="","",IF(ISTEXT(I89),"NC",I89*G89))</f>
        <v/>
      </c>
      <c r="K89" s="9">
        <f t="shared" ref="K89:K92" si="15">H89*G89</f>
        <v>14421.2235</v>
      </c>
      <c r="N89" s="9"/>
    </row>
    <row r="90" spans="1:14" s="10" customFormat="1" ht="36" x14ac:dyDescent="0.2">
      <c r="A90" s="48" t="s">
        <v>232</v>
      </c>
      <c r="B90" s="56" t="s">
        <v>160</v>
      </c>
      <c r="C90" s="56" t="s">
        <v>160</v>
      </c>
      <c r="D90" s="56" t="s">
        <v>68</v>
      </c>
      <c r="E90" s="49" t="s">
        <v>161</v>
      </c>
      <c r="F90" s="50" t="s">
        <v>152</v>
      </c>
      <c r="G90" s="68">
        <v>312.86</v>
      </c>
      <c r="H90" s="72">
        <v>16.47</v>
      </c>
      <c r="I90" s="83"/>
      <c r="J90" s="61" t="str">
        <f t="shared" si="14"/>
        <v/>
      </c>
      <c r="K90" s="9">
        <f t="shared" si="15"/>
        <v>5152.8041999999996</v>
      </c>
      <c r="N90" s="9"/>
    </row>
    <row r="91" spans="1:14" s="10" customFormat="1" ht="36" x14ac:dyDescent="0.2">
      <c r="A91" s="48" t="s">
        <v>233</v>
      </c>
      <c r="B91" s="56" t="s">
        <v>163</v>
      </c>
      <c r="C91" s="56" t="s">
        <v>163</v>
      </c>
      <c r="D91" s="56" t="s">
        <v>68</v>
      </c>
      <c r="E91" s="49" t="s">
        <v>164</v>
      </c>
      <c r="F91" s="50" t="s">
        <v>152</v>
      </c>
      <c r="G91" s="68">
        <v>399.38</v>
      </c>
      <c r="H91" s="72">
        <v>26.14</v>
      </c>
      <c r="I91" s="83"/>
      <c r="J91" s="61" t="str">
        <f t="shared" si="14"/>
        <v/>
      </c>
      <c r="K91" s="9">
        <f t="shared" si="15"/>
        <v>10439.7932</v>
      </c>
      <c r="N91" s="9"/>
    </row>
    <row r="92" spans="1:14" s="10" customFormat="1" ht="12" x14ac:dyDescent="0.2">
      <c r="A92" s="48" t="s">
        <v>234</v>
      </c>
      <c r="B92" s="56" t="s">
        <v>166</v>
      </c>
      <c r="C92" s="56" t="s">
        <v>167</v>
      </c>
      <c r="D92" s="56" t="s">
        <v>59</v>
      </c>
      <c r="E92" s="49" t="s">
        <v>168</v>
      </c>
      <c r="F92" s="50" t="s">
        <v>169</v>
      </c>
      <c r="G92" s="68">
        <v>16.34</v>
      </c>
      <c r="H92" s="72">
        <v>703.19</v>
      </c>
      <c r="I92" s="83"/>
      <c r="J92" s="61" t="str">
        <f t="shared" si="14"/>
        <v/>
      </c>
      <c r="K92" s="9">
        <f t="shared" si="15"/>
        <v>11490.124600000001</v>
      </c>
      <c r="N92" s="9"/>
    </row>
    <row r="93" spans="1:14" s="10" customFormat="1" ht="11.25" customHeight="1" x14ac:dyDescent="0.2">
      <c r="A93" s="88" t="s">
        <v>235</v>
      </c>
      <c r="B93" s="89"/>
      <c r="C93" s="89"/>
      <c r="D93" s="89"/>
      <c r="E93" s="90" t="s">
        <v>236</v>
      </c>
      <c r="F93" s="91"/>
      <c r="G93" s="92"/>
      <c r="H93" s="93"/>
      <c r="I93" s="94"/>
      <c r="J93" s="95"/>
    </row>
    <row r="94" spans="1:14" s="10" customFormat="1" ht="48" x14ac:dyDescent="0.2">
      <c r="A94" s="48" t="s">
        <v>237</v>
      </c>
      <c r="B94" s="56" t="s">
        <v>229</v>
      </c>
      <c r="C94" s="56" t="s">
        <v>229</v>
      </c>
      <c r="D94" s="56" t="s">
        <v>68</v>
      </c>
      <c r="E94" s="49" t="s">
        <v>230</v>
      </c>
      <c r="F94" s="50" t="s">
        <v>70</v>
      </c>
      <c r="G94" s="68">
        <v>344.1</v>
      </c>
      <c r="H94" s="72">
        <v>80.09</v>
      </c>
      <c r="I94" s="83"/>
      <c r="J94" s="61" t="str">
        <f>IF(I94="","",IF(ISTEXT(I94),"NC",I94*G94))</f>
        <v/>
      </c>
      <c r="K94" s="9">
        <f>H94*G94</f>
        <v>27558.969000000005</v>
      </c>
      <c r="N94" s="9"/>
    </row>
    <row r="95" spans="1:14" s="10" customFormat="1" ht="36" x14ac:dyDescent="0.2">
      <c r="A95" s="48" t="s">
        <v>238</v>
      </c>
      <c r="B95" s="56" t="s">
        <v>154</v>
      </c>
      <c r="C95" s="56" t="s">
        <v>154</v>
      </c>
      <c r="D95" s="56" t="s">
        <v>68</v>
      </c>
      <c r="E95" s="49" t="s">
        <v>155</v>
      </c>
      <c r="F95" s="50" t="s">
        <v>152</v>
      </c>
      <c r="G95" s="68">
        <v>675.91</v>
      </c>
      <c r="H95" s="72">
        <v>22.48</v>
      </c>
      <c r="I95" s="83"/>
      <c r="J95" s="61" t="str">
        <f t="shared" ref="J95:J98" si="16">IF(I95="","",IF(ISTEXT(I95),"NC",I95*G95))</f>
        <v/>
      </c>
      <c r="K95" s="9">
        <f t="shared" ref="K95:K98" si="17">H95*G95</f>
        <v>15194.4568</v>
      </c>
      <c r="N95" s="9"/>
    </row>
    <row r="96" spans="1:14" s="10" customFormat="1" ht="36" x14ac:dyDescent="0.2">
      <c r="A96" s="48" t="s">
        <v>239</v>
      </c>
      <c r="B96" s="56" t="s">
        <v>157</v>
      </c>
      <c r="C96" s="56" t="s">
        <v>157</v>
      </c>
      <c r="D96" s="56" t="s">
        <v>68</v>
      </c>
      <c r="E96" s="49" t="s">
        <v>158</v>
      </c>
      <c r="F96" s="50" t="s">
        <v>152</v>
      </c>
      <c r="G96" s="68">
        <v>9.64</v>
      </c>
      <c r="H96" s="72">
        <v>19.850000000000001</v>
      </c>
      <c r="I96" s="83"/>
      <c r="J96" s="61" t="str">
        <f t="shared" si="16"/>
        <v/>
      </c>
      <c r="K96" s="9">
        <f t="shared" si="17"/>
        <v>191.35400000000001</v>
      </c>
      <c r="N96" s="9"/>
    </row>
    <row r="97" spans="1:14" s="10" customFormat="1" ht="36" x14ac:dyDescent="0.2">
      <c r="A97" s="48" t="s">
        <v>240</v>
      </c>
      <c r="B97" s="56" t="s">
        <v>163</v>
      </c>
      <c r="C97" s="56" t="s">
        <v>163</v>
      </c>
      <c r="D97" s="56" t="s">
        <v>68</v>
      </c>
      <c r="E97" s="49" t="s">
        <v>164</v>
      </c>
      <c r="F97" s="50" t="s">
        <v>152</v>
      </c>
      <c r="G97" s="68">
        <v>365.31</v>
      </c>
      <c r="H97" s="72">
        <v>26.14</v>
      </c>
      <c r="I97" s="83"/>
      <c r="J97" s="61" t="str">
        <f t="shared" si="16"/>
        <v/>
      </c>
      <c r="K97" s="9">
        <f t="shared" si="17"/>
        <v>9549.2034000000003</v>
      </c>
      <c r="N97" s="9"/>
    </row>
    <row r="98" spans="1:14" s="10" customFormat="1" ht="12" x14ac:dyDescent="0.2">
      <c r="A98" s="48" t="s">
        <v>241</v>
      </c>
      <c r="B98" s="56" t="s">
        <v>166</v>
      </c>
      <c r="C98" s="56" t="s">
        <v>167</v>
      </c>
      <c r="D98" s="56" t="s">
        <v>59</v>
      </c>
      <c r="E98" s="49" t="s">
        <v>168</v>
      </c>
      <c r="F98" s="50" t="s">
        <v>169</v>
      </c>
      <c r="G98" s="68">
        <v>24.55</v>
      </c>
      <c r="H98" s="72">
        <v>703.19</v>
      </c>
      <c r="I98" s="83"/>
      <c r="J98" s="61" t="str">
        <f t="shared" si="16"/>
        <v/>
      </c>
      <c r="K98" s="9">
        <f t="shared" si="17"/>
        <v>17263.3145</v>
      </c>
      <c r="N98" s="9"/>
    </row>
    <row r="99" spans="1:14" s="10" customFormat="1" ht="11.25" customHeight="1" x14ac:dyDescent="0.2">
      <c r="A99" s="88" t="s">
        <v>242</v>
      </c>
      <c r="B99" s="89"/>
      <c r="C99" s="89"/>
      <c r="D99" s="89"/>
      <c r="E99" s="90" t="s">
        <v>243</v>
      </c>
      <c r="F99" s="91"/>
      <c r="G99" s="92"/>
      <c r="H99" s="93"/>
      <c r="I99" s="94"/>
      <c r="J99" s="95"/>
    </row>
    <row r="100" spans="1:14" s="10" customFormat="1" ht="24" x14ac:dyDescent="0.2">
      <c r="A100" s="48" t="s">
        <v>244</v>
      </c>
      <c r="B100" s="56" t="s">
        <v>245</v>
      </c>
      <c r="C100" s="56" t="s">
        <v>245</v>
      </c>
      <c r="D100" s="56" t="s">
        <v>68</v>
      </c>
      <c r="E100" s="49" t="s">
        <v>246</v>
      </c>
      <c r="F100" s="50" t="s">
        <v>183</v>
      </c>
      <c r="G100" s="68">
        <v>123.9</v>
      </c>
      <c r="H100" s="72">
        <v>93.57</v>
      </c>
      <c r="I100" s="83"/>
      <c r="J100" s="61" t="str">
        <f>IF(I100="","",IF(ISTEXT(I100),"NC",I100*G100))</f>
        <v/>
      </c>
      <c r="K100" s="9">
        <f>H100*G100</f>
        <v>11593.323</v>
      </c>
      <c r="N100" s="9"/>
    </row>
    <row r="101" spans="1:14" s="10" customFormat="1" ht="11.25" customHeight="1" x14ac:dyDescent="0.2">
      <c r="A101" s="88" t="s">
        <v>247</v>
      </c>
      <c r="B101" s="89"/>
      <c r="C101" s="89"/>
      <c r="D101" s="89"/>
      <c r="E101" s="90" t="s">
        <v>248</v>
      </c>
      <c r="F101" s="91"/>
      <c r="G101" s="92"/>
      <c r="H101" s="93"/>
      <c r="I101" s="94"/>
      <c r="J101" s="95"/>
    </row>
    <row r="102" spans="1:14" s="10" customFormat="1" ht="48" x14ac:dyDescent="0.2">
      <c r="A102" s="48" t="s">
        <v>249</v>
      </c>
      <c r="B102" s="56" t="s">
        <v>229</v>
      </c>
      <c r="C102" s="56" t="s">
        <v>229</v>
      </c>
      <c r="D102" s="56" t="s">
        <v>68</v>
      </c>
      <c r="E102" s="49" t="s">
        <v>230</v>
      </c>
      <c r="F102" s="50" t="s">
        <v>70</v>
      </c>
      <c r="G102" s="68">
        <v>17.489999999999998</v>
      </c>
      <c r="H102" s="72">
        <v>80.09</v>
      </c>
      <c r="I102" s="83"/>
      <c r="J102" s="61" t="str">
        <f>IF(I102="","",IF(ISTEXT(I102),"NC",I102*G102))</f>
        <v/>
      </c>
      <c r="K102" s="9">
        <f>H102*G102</f>
        <v>1400.7740999999999</v>
      </c>
      <c r="N102" s="9"/>
    </row>
    <row r="103" spans="1:14" s="10" customFormat="1" ht="36" x14ac:dyDescent="0.2">
      <c r="A103" s="48" t="s">
        <v>250</v>
      </c>
      <c r="B103" s="56" t="s">
        <v>150</v>
      </c>
      <c r="C103" s="56" t="s">
        <v>150</v>
      </c>
      <c r="D103" s="56" t="s">
        <v>68</v>
      </c>
      <c r="E103" s="49" t="s">
        <v>151</v>
      </c>
      <c r="F103" s="50" t="s">
        <v>152</v>
      </c>
      <c r="G103" s="68">
        <v>13.66</v>
      </c>
      <c r="H103" s="72">
        <v>24.33</v>
      </c>
      <c r="I103" s="83"/>
      <c r="J103" s="61" t="str">
        <f t="shared" ref="J103:J105" si="18">IF(I103="","",IF(ISTEXT(I103),"NC",I103*G103))</f>
        <v/>
      </c>
      <c r="K103" s="9">
        <f t="shared" ref="K103:K105" si="19">H103*G103</f>
        <v>332.34780000000001</v>
      </c>
      <c r="N103" s="9"/>
    </row>
    <row r="104" spans="1:14" s="10" customFormat="1" ht="36" x14ac:dyDescent="0.2">
      <c r="A104" s="48" t="s">
        <v>251</v>
      </c>
      <c r="B104" s="56" t="s">
        <v>154</v>
      </c>
      <c r="C104" s="56" t="s">
        <v>154</v>
      </c>
      <c r="D104" s="56" t="s">
        <v>68</v>
      </c>
      <c r="E104" s="49" t="s">
        <v>155</v>
      </c>
      <c r="F104" s="50" t="s">
        <v>152</v>
      </c>
      <c r="G104" s="68">
        <v>43.92</v>
      </c>
      <c r="H104" s="72">
        <v>22.48</v>
      </c>
      <c r="I104" s="83"/>
      <c r="J104" s="61" t="str">
        <f t="shared" si="18"/>
        <v/>
      </c>
      <c r="K104" s="9">
        <f t="shared" si="19"/>
        <v>987.3216000000001</v>
      </c>
      <c r="N104" s="9"/>
    </row>
    <row r="105" spans="1:14" s="10" customFormat="1" ht="12" x14ac:dyDescent="0.2">
      <c r="A105" s="48" t="s">
        <v>252</v>
      </c>
      <c r="B105" s="56" t="s">
        <v>166</v>
      </c>
      <c r="C105" s="56" t="s">
        <v>167</v>
      </c>
      <c r="D105" s="56" t="s">
        <v>59</v>
      </c>
      <c r="E105" s="49" t="s">
        <v>168</v>
      </c>
      <c r="F105" s="50" t="s">
        <v>169</v>
      </c>
      <c r="G105" s="68">
        <v>0.74</v>
      </c>
      <c r="H105" s="72">
        <v>703.19</v>
      </c>
      <c r="I105" s="83"/>
      <c r="J105" s="61" t="str">
        <f t="shared" si="18"/>
        <v/>
      </c>
      <c r="K105" s="9">
        <f t="shared" si="19"/>
        <v>520.36060000000009</v>
      </c>
      <c r="N105" s="9"/>
    </row>
    <row r="106" spans="1:14" s="10" customFormat="1" ht="11.25" customHeight="1" x14ac:dyDescent="0.2">
      <c r="A106" s="88" t="s">
        <v>253</v>
      </c>
      <c r="B106" s="89"/>
      <c r="C106" s="89"/>
      <c r="D106" s="89"/>
      <c r="E106" s="90" t="s">
        <v>254</v>
      </c>
      <c r="F106" s="91"/>
      <c r="G106" s="92"/>
      <c r="H106" s="93"/>
      <c r="I106" s="94"/>
      <c r="J106" s="95"/>
    </row>
    <row r="107" spans="1:14" s="10" customFormat="1" ht="48" x14ac:dyDescent="0.2">
      <c r="A107" s="48" t="s">
        <v>255</v>
      </c>
      <c r="B107" s="56" t="s">
        <v>229</v>
      </c>
      <c r="C107" s="56" t="s">
        <v>229</v>
      </c>
      <c r="D107" s="56" t="s">
        <v>68</v>
      </c>
      <c r="E107" s="49" t="s">
        <v>230</v>
      </c>
      <c r="F107" s="50" t="s">
        <v>70</v>
      </c>
      <c r="G107" s="68">
        <v>18.97</v>
      </c>
      <c r="H107" s="72">
        <v>80.09</v>
      </c>
      <c r="I107" s="83"/>
      <c r="J107" s="61" t="str">
        <f>IF(I107="","",IF(ISTEXT(I107),"NC",I107*G107))</f>
        <v/>
      </c>
      <c r="K107" s="9">
        <f>H107*G107</f>
        <v>1519.3072999999999</v>
      </c>
      <c r="N107" s="9"/>
    </row>
    <row r="108" spans="1:14" s="10" customFormat="1" ht="36" x14ac:dyDescent="0.2">
      <c r="A108" s="48" t="s">
        <v>256</v>
      </c>
      <c r="B108" s="56" t="s">
        <v>150</v>
      </c>
      <c r="C108" s="56" t="s">
        <v>150</v>
      </c>
      <c r="D108" s="56" t="s">
        <v>68</v>
      </c>
      <c r="E108" s="49" t="s">
        <v>151</v>
      </c>
      <c r="F108" s="50" t="s">
        <v>152</v>
      </c>
      <c r="G108" s="68">
        <v>3.74</v>
      </c>
      <c r="H108" s="72">
        <v>24.33</v>
      </c>
      <c r="I108" s="83"/>
      <c r="J108" s="61" t="str">
        <f>IF(I108="","",IF(ISTEXT(I108),"NC",I108*G108))</f>
        <v/>
      </c>
      <c r="K108" s="9">
        <f>H108*G108</f>
        <v>90.994199999999992</v>
      </c>
      <c r="N108" s="9"/>
    </row>
    <row r="109" spans="1:14" s="10" customFormat="1" ht="36" x14ac:dyDescent="0.2">
      <c r="A109" s="48" t="s">
        <v>257</v>
      </c>
      <c r="B109" s="56" t="s">
        <v>154</v>
      </c>
      <c r="C109" s="56" t="s">
        <v>154</v>
      </c>
      <c r="D109" s="56" t="s">
        <v>68</v>
      </c>
      <c r="E109" s="49" t="s">
        <v>155</v>
      </c>
      <c r="F109" s="50" t="s">
        <v>152</v>
      </c>
      <c r="G109" s="68">
        <v>37.4</v>
      </c>
      <c r="H109" s="72">
        <v>22.48</v>
      </c>
      <c r="I109" s="83"/>
      <c r="J109" s="61" t="str">
        <f t="shared" ref="J109:J112" si="20">IF(I109="","",IF(ISTEXT(I109),"NC",I109*G109))</f>
        <v/>
      </c>
      <c r="K109" s="9">
        <f t="shared" ref="K109:K112" si="21">H109*G109</f>
        <v>840.75199999999995</v>
      </c>
      <c r="N109" s="9"/>
    </row>
    <row r="110" spans="1:14" s="10" customFormat="1" ht="36" x14ac:dyDescent="0.2">
      <c r="A110" s="48" t="s">
        <v>258</v>
      </c>
      <c r="B110" s="56" t="s">
        <v>157</v>
      </c>
      <c r="C110" s="56" t="s">
        <v>157</v>
      </c>
      <c r="D110" s="56" t="s">
        <v>68</v>
      </c>
      <c r="E110" s="49" t="s">
        <v>158</v>
      </c>
      <c r="F110" s="50" t="s">
        <v>152</v>
      </c>
      <c r="G110" s="68">
        <v>24.35</v>
      </c>
      <c r="H110" s="72">
        <v>19.850000000000001</v>
      </c>
      <c r="I110" s="83"/>
      <c r="J110" s="61" t="str">
        <f t="shared" si="20"/>
        <v/>
      </c>
      <c r="K110" s="9">
        <f t="shared" si="21"/>
        <v>483.34750000000008</v>
      </c>
      <c r="N110" s="9"/>
    </row>
    <row r="111" spans="1:14" s="10" customFormat="1" ht="36" x14ac:dyDescent="0.2">
      <c r="A111" s="48" t="s">
        <v>259</v>
      </c>
      <c r="B111" s="56" t="s">
        <v>163</v>
      </c>
      <c r="C111" s="56" t="s">
        <v>163</v>
      </c>
      <c r="D111" s="56" t="s">
        <v>68</v>
      </c>
      <c r="E111" s="49" t="s">
        <v>164</v>
      </c>
      <c r="F111" s="50" t="s">
        <v>152</v>
      </c>
      <c r="G111" s="68">
        <v>24.13</v>
      </c>
      <c r="H111" s="72">
        <v>26.14</v>
      </c>
      <c r="I111" s="83"/>
      <c r="J111" s="61" t="str">
        <f t="shared" si="20"/>
        <v/>
      </c>
      <c r="K111" s="9">
        <f t="shared" si="21"/>
        <v>630.75819999999999</v>
      </c>
      <c r="N111" s="9"/>
    </row>
    <row r="112" spans="1:14" s="10" customFormat="1" ht="12" x14ac:dyDescent="0.2">
      <c r="A112" s="48" t="s">
        <v>260</v>
      </c>
      <c r="B112" s="56" t="s">
        <v>166</v>
      </c>
      <c r="C112" s="56" t="s">
        <v>167</v>
      </c>
      <c r="D112" s="56" t="s">
        <v>59</v>
      </c>
      <c r="E112" s="49" t="s">
        <v>168</v>
      </c>
      <c r="F112" s="50" t="s">
        <v>169</v>
      </c>
      <c r="G112" s="68">
        <v>1.25</v>
      </c>
      <c r="H112" s="72">
        <v>703.19</v>
      </c>
      <c r="I112" s="83"/>
      <c r="J112" s="61" t="str">
        <f t="shared" si="20"/>
        <v/>
      </c>
      <c r="K112" s="9">
        <f t="shared" si="21"/>
        <v>878.98750000000007</v>
      </c>
      <c r="N112" s="9"/>
    </row>
    <row r="113" spans="1:14" s="10" customFormat="1" x14ac:dyDescent="0.2">
      <c r="A113" s="52"/>
      <c r="B113" s="58"/>
      <c r="C113" s="58"/>
      <c r="D113" s="58"/>
      <c r="E113" s="53"/>
      <c r="F113" s="54"/>
      <c r="G113" s="71"/>
      <c r="H113" s="76" t="s">
        <v>29</v>
      </c>
      <c r="I113" s="84"/>
      <c r="J113" s="66">
        <f>SUM(J88:J112)</f>
        <v>0</v>
      </c>
      <c r="K113" s="9"/>
      <c r="N113" s="9"/>
    </row>
    <row r="114" spans="1:14" s="10" customFormat="1" ht="11.25" customHeight="1" x14ac:dyDescent="0.2">
      <c r="A114" s="59">
        <v>5</v>
      </c>
      <c r="B114" s="60"/>
      <c r="C114" s="60"/>
      <c r="D114" s="60"/>
      <c r="E114" s="82" t="s">
        <v>261</v>
      </c>
      <c r="F114" s="57"/>
      <c r="G114" s="70"/>
      <c r="H114" s="75"/>
      <c r="I114" s="85"/>
      <c r="J114" s="67"/>
    </row>
    <row r="115" spans="1:14" s="10" customFormat="1" ht="11.25" customHeight="1" x14ac:dyDescent="0.2">
      <c r="A115" s="88" t="s">
        <v>262</v>
      </c>
      <c r="B115" s="89"/>
      <c r="C115" s="89"/>
      <c r="D115" s="89"/>
      <c r="E115" s="90" t="s">
        <v>263</v>
      </c>
      <c r="F115" s="91"/>
      <c r="G115" s="92"/>
      <c r="H115" s="93"/>
      <c r="I115" s="94"/>
      <c r="J115" s="95"/>
    </row>
    <row r="116" spans="1:14" s="10" customFormat="1" ht="36" x14ac:dyDescent="0.2">
      <c r="A116" s="48" t="s">
        <v>264</v>
      </c>
      <c r="B116" s="56" t="s">
        <v>265</v>
      </c>
      <c r="C116" s="56" t="s">
        <v>265</v>
      </c>
      <c r="D116" s="56" t="s">
        <v>68</v>
      </c>
      <c r="E116" s="49" t="s">
        <v>266</v>
      </c>
      <c r="F116" s="50" t="s">
        <v>70</v>
      </c>
      <c r="G116" s="68">
        <v>6.1</v>
      </c>
      <c r="H116" s="72">
        <v>264.16000000000003</v>
      </c>
      <c r="I116" s="83"/>
      <c r="J116" s="61" t="str">
        <f>IF(I116="","",IF(ISTEXT(I116),"NC",I116*G116))</f>
        <v/>
      </c>
      <c r="K116" s="9">
        <f>H116*G116</f>
        <v>1611.376</v>
      </c>
      <c r="N116" s="9"/>
    </row>
    <row r="117" spans="1:14" s="10" customFormat="1" ht="11.25" customHeight="1" x14ac:dyDescent="0.2">
      <c r="A117" s="88" t="s">
        <v>267</v>
      </c>
      <c r="B117" s="89"/>
      <c r="C117" s="89"/>
      <c r="D117" s="89"/>
      <c r="E117" s="90" t="s">
        <v>268</v>
      </c>
      <c r="F117" s="91"/>
      <c r="G117" s="92"/>
      <c r="H117" s="93"/>
      <c r="I117" s="94"/>
      <c r="J117" s="95"/>
    </row>
    <row r="118" spans="1:14" s="10" customFormat="1" ht="48" x14ac:dyDescent="0.2">
      <c r="A118" s="48" t="s">
        <v>269</v>
      </c>
      <c r="B118" s="56" t="s">
        <v>270</v>
      </c>
      <c r="C118" s="56" t="s">
        <v>270</v>
      </c>
      <c r="D118" s="56" t="s">
        <v>68</v>
      </c>
      <c r="E118" s="49" t="s">
        <v>271</v>
      </c>
      <c r="F118" s="50" t="s">
        <v>70</v>
      </c>
      <c r="G118" s="68">
        <v>572.77</v>
      </c>
      <c r="H118" s="72">
        <v>87.4</v>
      </c>
      <c r="I118" s="83"/>
      <c r="J118" s="61" t="str">
        <f>IF(I118="","",IF(ISTEXT(I118),"NC",I118*G118))</f>
        <v/>
      </c>
      <c r="K118" s="9">
        <f>H118*G118</f>
        <v>50060.097999999998</v>
      </c>
      <c r="N118" s="9"/>
    </row>
    <row r="119" spans="1:14" s="10" customFormat="1" ht="48" x14ac:dyDescent="0.2">
      <c r="A119" s="48" t="s">
        <v>272</v>
      </c>
      <c r="B119" s="56" t="s">
        <v>273</v>
      </c>
      <c r="C119" s="56" t="s">
        <v>273</v>
      </c>
      <c r="D119" s="56" t="s">
        <v>68</v>
      </c>
      <c r="E119" s="49" t="s">
        <v>274</v>
      </c>
      <c r="F119" s="50" t="s">
        <v>70</v>
      </c>
      <c r="G119" s="68">
        <v>10.38</v>
      </c>
      <c r="H119" s="72">
        <v>83.77</v>
      </c>
      <c r="I119" s="83"/>
      <c r="J119" s="61" t="str">
        <f t="shared" ref="J119:J122" si="22">IF(I119="","",IF(ISTEXT(I119),"NC",I119*G119))</f>
        <v/>
      </c>
      <c r="K119" s="9">
        <f t="shared" ref="K119:K122" si="23">H119*G119</f>
        <v>869.5326</v>
      </c>
      <c r="N119" s="9"/>
    </row>
    <row r="120" spans="1:14" s="10" customFormat="1" ht="48" x14ac:dyDescent="0.2">
      <c r="A120" s="48" t="s">
        <v>275</v>
      </c>
      <c r="B120" s="56" t="s">
        <v>276</v>
      </c>
      <c r="C120" s="56" t="s">
        <v>276</v>
      </c>
      <c r="D120" s="56" t="s">
        <v>68</v>
      </c>
      <c r="E120" s="49" t="s">
        <v>277</v>
      </c>
      <c r="F120" s="50" t="s">
        <v>70</v>
      </c>
      <c r="G120" s="68">
        <v>564.11</v>
      </c>
      <c r="H120" s="72">
        <v>116.7</v>
      </c>
      <c r="I120" s="83"/>
      <c r="J120" s="61" t="str">
        <f t="shared" si="22"/>
        <v/>
      </c>
      <c r="K120" s="9">
        <f t="shared" si="23"/>
        <v>65831.637000000002</v>
      </c>
      <c r="N120" s="9"/>
    </row>
    <row r="121" spans="1:14" s="10" customFormat="1" ht="36" x14ac:dyDescent="0.2">
      <c r="A121" s="48" t="s">
        <v>278</v>
      </c>
      <c r="B121" s="56" t="s">
        <v>279</v>
      </c>
      <c r="C121" s="56" t="s">
        <v>279</v>
      </c>
      <c r="D121" s="56" t="s">
        <v>68</v>
      </c>
      <c r="E121" s="49" t="s">
        <v>280</v>
      </c>
      <c r="F121" s="50" t="s">
        <v>70</v>
      </c>
      <c r="G121" s="68">
        <v>9.7200000000000006</v>
      </c>
      <c r="H121" s="72">
        <v>204.7</v>
      </c>
      <c r="I121" s="83"/>
      <c r="J121" s="61" t="str">
        <f t="shared" si="22"/>
        <v/>
      </c>
      <c r="K121" s="9">
        <f t="shared" si="23"/>
        <v>1989.684</v>
      </c>
      <c r="N121" s="9"/>
    </row>
    <row r="122" spans="1:14" s="10" customFormat="1" ht="24" x14ac:dyDescent="0.2">
      <c r="A122" s="48" t="s">
        <v>281</v>
      </c>
      <c r="B122" s="56" t="s">
        <v>282</v>
      </c>
      <c r="C122" s="56" t="s">
        <v>282</v>
      </c>
      <c r="D122" s="56" t="s">
        <v>68</v>
      </c>
      <c r="E122" s="49" t="s">
        <v>283</v>
      </c>
      <c r="F122" s="50" t="s">
        <v>183</v>
      </c>
      <c r="G122" s="68">
        <v>311.8</v>
      </c>
      <c r="H122" s="72">
        <v>39.58</v>
      </c>
      <c r="I122" s="83"/>
      <c r="J122" s="61" t="str">
        <f t="shared" si="22"/>
        <v/>
      </c>
      <c r="K122" s="9">
        <f t="shared" si="23"/>
        <v>12341.044</v>
      </c>
      <c r="N122" s="9"/>
    </row>
    <row r="123" spans="1:14" s="10" customFormat="1" ht="36" x14ac:dyDescent="0.2">
      <c r="A123" s="48" t="s">
        <v>284</v>
      </c>
      <c r="B123" s="56" t="s">
        <v>285</v>
      </c>
      <c r="C123" s="56" t="s">
        <v>285</v>
      </c>
      <c r="D123" s="56" t="s">
        <v>68</v>
      </c>
      <c r="E123" s="49" t="s">
        <v>286</v>
      </c>
      <c r="F123" s="50" t="s">
        <v>70</v>
      </c>
      <c r="G123" s="68">
        <v>8.06</v>
      </c>
      <c r="H123" s="72">
        <v>1099.1500000000001</v>
      </c>
      <c r="I123" s="83"/>
      <c r="J123" s="61" t="str">
        <f>IF(I123="","",IF(ISTEXT(I123),"NC",I123*G123))</f>
        <v/>
      </c>
      <c r="K123" s="9"/>
      <c r="N123" s="9"/>
    </row>
    <row r="124" spans="1:14" s="10" customFormat="1" ht="48" x14ac:dyDescent="0.2">
      <c r="A124" s="48" t="s">
        <v>287</v>
      </c>
      <c r="B124" s="56" t="s">
        <v>288</v>
      </c>
      <c r="C124" s="56" t="s">
        <v>288</v>
      </c>
      <c r="D124" s="56" t="s">
        <v>68</v>
      </c>
      <c r="E124" s="49" t="s">
        <v>289</v>
      </c>
      <c r="F124" s="50" t="s">
        <v>70</v>
      </c>
      <c r="G124" s="68">
        <v>3.6</v>
      </c>
      <c r="H124" s="72">
        <v>216.19</v>
      </c>
      <c r="I124" s="83"/>
      <c r="J124" s="61" t="str">
        <f>IF(I124="","",IF(ISTEXT(I124),"NC",I124*G124))</f>
        <v/>
      </c>
      <c r="K124" s="9">
        <f>H124*G124</f>
        <v>778.28399999999999</v>
      </c>
      <c r="N124" s="9"/>
    </row>
    <row r="125" spans="1:14" s="10" customFormat="1" ht="11.25" customHeight="1" x14ac:dyDescent="0.2">
      <c r="A125" s="88" t="s">
        <v>290</v>
      </c>
      <c r="B125" s="89"/>
      <c r="C125" s="89"/>
      <c r="D125" s="89"/>
      <c r="E125" s="90" t="s">
        <v>291</v>
      </c>
      <c r="F125" s="91"/>
      <c r="G125" s="92"/>
      <c r="H125" s="93"/>
      <c r="I125" s="94"/>
      <c r="J125" s="95"/>
    </row>
    <row r="126" spans="1:14" s="10" customFormat="1" ht="48" x14ac:dyDescent="0.2">
      <c r="A126" s="48" t="s">
        <v>292</v>
      </c>
      <c r="B126" s="56" t="s">
        <v>270</v>
      </c>
      <c r="C126" s="56" t="s">
        <v>270</v>
      </c>
      <c r="D126" s="56" t="s">
        <v>68</v>
      </c>
      <c r="E126" s="49" t="s">
        <v>271</v>
      </c>
      <c r="F126" s="50" t="s">
        <v>70</v>
      </c>
      <c r="G126" s="68">
        <v>42.84</v>
      </c>
      <c r="H126" s="72">
        <v>87.4</v>
      </c>
      <c r="I126" s="83"/>
      <c r="J126" s="61" t="str">
        <f>IF(I126="","",IF(ISTEXT(I126),"NC",I126*G126))</f>
        <v/>
      </c>
      <c r="K126" s="9">
        <f>H126*G126</f>
        <v>3744.2160000000003</v>
      </c>
      <c r="N126" s="9"/>
    </row>
    <row r="127" spans="1:14" s="10" customFormat="1" x14ac:dyDescent="0.2">
      <c r="A127" s="52"/>
      <c r="B127" s="58"/>
      <c r="C127" s="58"/>
      <c r="D127" s="58"/>
      <c r="E127" s="53"/>
      <c r="F127" s="54"/>
      <c r="G127" s="71"/>
      <c r="H127" s="76" t="s">
        <v>29</v>
      </c>
      <c r="I127" s="84"/>
      <c r="J127" s="66">
        <f>SUM(J116:J126)</f>
        <v>0</v>
      </c>
      <c r="K127" s="9"/>
      <c r="N127" s="9"/>
    </row>
    <row r="128" spans="1:14" s="10" customFormat="1" ht="11.25" customHeight="1" x14ac:dyDescent="0.2">
      <c r="A128" s="59">
        <v>6</v>
      </c>
      <c r="B128" s="60"/>
      <c r="C128" s="60"/>
      <c r="D128" s="60"/>
      <c r="E128" s="82" t="s">
        <v>48</v>
      </c>
      <c r="F128" s="57"/>
      <c r="G128" s="70"/>
      <c r="H128" s="75"/>
      <c r="I128" s="85"/>
      <c r="J128" s="67"/>
    </row>
    <row r="129" spans="1:14" s="10" customFormat="1" ht="11.25" customHeight="1" x14ac:dyDescent="0.2">
      <c r="A129" s="88" t="s">
        <v>293</v>
      </c>
      <c r="B129" s="89"/>
      <c r="C129" s="89"/>
      <c r="D129" s="89"/>
      <c r="E129" s="90" t="s">
        <v>294</v>
      </c>
      <c r="F129" s="91"/>
      <c r="G129" s="92"/>
      <c r="H129" s="93"/>
      <c r="I129" s="94"/>
      <c r="J129" s="95"/>
    </row>
    <row r="130" spans="1:14" s="10" customFormat="1" ht="60" x14ac:dyDescent="0.2">
      <c r="A130" s="48" t="s">
        <v>295</v>
      </c>
      <c r="B130" s="56" t="s">
        <v>296</v>
      </c>
      <c r="C130" s="56" t="s">
        <v>296</v>
      </c>
      <c r="D130" s="56" t="s">
        <v>68</v>
      </c>
      <c r="E130" s="49" t="s">
        <v>297</v>
      </c>
      <c r="F130" s="50" t="s">
        <v>187</v>
      </c>
      <c r="G130" s="68">
        <v>10</v>
      </c>
      <c r="H130" s="72">
        <v>1443.03</v>
      </c>
      <c r="I130" s="83"/>
      <c r="J130" s="61" t="str">
        <f>IF(I130="","",IF(ISTEXT(I130),"NC",I130*G130))</f>
        <v/>
      </c>
      <c r="K130" s="9">
        <f>H130*G130</f>
        <v>14430.3</v>
      </c>
      <c r="N130" s="9"/>
    </row>
    <row r="131" spans="1:14" s="10" customFormat="1" ht="60" x14ac:dyDescent="0.2">
      <c r="A131" s="48" t="s">
        <v>298</v>
      </c>
      <c r="B131" s="56" t="s">
        <v>299</v>
      </c>
      <c r="C131" s="56" t="s">
        <v>299</v>
      </c>
      <c r="D131" s="56" t="s">
        <v>68</v>
      </c>
      <c r="E131" s="49" t="s">
        <v>300</v>
      </c>
      <c r="F131" s="50" t="s">
        <v>187</v>
      </c>
      <c r="G131" s="68">
        <v>5</v>
      </c>
      <c r="H131" s="72">
        <v>1511.61</v>
      </c>
      <c r="I131" s="83"/>
      <c r="J131" s="61" t="str">
        <f t="shared" ref="J131:J135" si="24">IF(I131="","",IF(ISTEXT(I131),"NC",I131*G131))</f>
        <v/>
      </c>
      <c r="K131" s="9">
        <f t="shared" ref="K131:K135" si="25">H131*G131</f>
        <v>7558.0499999999993</v>
      </c>
      <c r="N131" s="9"/>
    </row>
    <row r="132" spans="1:14" s="10" customFormat="1" ht="60" x14ac:dyDescent="0.2">
      <c r="A132" s="48" t="s">
        <v>301</v>
      </c>
      <c r="B132" s="56" t="s">
        <v>299</v>
      </c>
      <c r="C132" s="56" t="s">
        <v>299</v>
      </c>
      <c r="D132" s="56" t="s">
        <v>68</v>
      </c>
      <c r="E132" s="49" t="s">
        <v>300</v>
      </c>
      <c r="F132" s="50" t="s">
        <v>187</v>
      </c>
      <c r="G132" s="68">
        <v>6</v>
      </c>
      <c r="H132" s="72">
        <v>1511.61</v>
      </c>
      <c r="I132" s="83"/>
      <c r="J132" s="61" t="str">
        <f t="shared" si="24"/>
        <v/>
      </c>
      <c r="K132" s="9">
        <f t="shared" si="25"/>
        <v>9069.66</v>
      </c>
      <c r="N132" s="9"/>
    </row>
    <row r="133" spans="1:14" s="10" customFormat="1" ht="60" x14ac:dyDescent="0.2">
      <c r="A133" s="48" t="s">
        <v>302</v>
      </c>
      <c r="B133" s="56" t="s">
        <v>299</v>
      </c>
      <c r="C133" s="56" t="s">
        <v>299</v>
      </c>
      <c r="D133" s="56" t="s">
        <v>68</v>
      </c>
      <c r="E133" s="49" t="s">
        <v>300</v>
      </c>
      <c r="F133" s="50" t="s">
        <v>187</v>
      </c>
      <c r="G133" s="68">
        <v>4</v>
      </c>
      <c r="H133" s="72">
        <v>1511.61</v>
      </c>
      <c r="I133" s="83"/>
      <c r="J133" s="61" t="str">
        <f t="shared" si="24"/>
        <v/>
      </c>
      <c r="K133" s="9">
        <f t="shared" si="25"/>
        <v>6046.44</v>
      </c>
      <c r="N133" s="9"/>
    </row>
    <row r="134" spans="1:14" s="10" customFormat="1" ht="60" x14ac:dyDescent="0.2">
      <c r="A134" s="48" t="s">
        <v>303</v>
      </c>
      <c r="B134" s="56" t="s">
        <v>299</v>
      </c>
      <c r="C134" s="56" t="s">
        <v>299</v>
      </c>
      <c r="D134" s="56" t="s">
        <v>68</v>
      </c>
      <c r="E134" s="49" t="s">
        <v>300</v>
      </c>
      <c r="F134" s="50" t="s">
        <v>187</v>
      </c>
      <c r="G134" s="68">
        <v>10</v>
      </c>
      <c r="H134" s="72">
        <v>1511.61</v>
      </c>
      <c r="I134" s="83"/>
      <c r="J134" s="61" t="str">
        <f t="shared" si="24"/>
        <v/>
      </c>
      <c r="K134" s="9">
        <f t="shared" si="25"/>
        <v>15116.099999999999</v>
      </c>
      <c r="N134" s="9"/>
    </row>
    <row r="135" spans="1:14" s="10" customFormat="1" ht="60" x14ac:dyDescent="0.2">
      <c r="A135" s="48" t="s">
        <v>304</v>
      </c>
      <c r="B135" s="56" t="s">
        <v>305</v>
      </c>
      <c r="C135" s="56" t="s">
        <v>305</v>
      </c>
      <c r="D135" s="56" t="s">
        <v>68</v>
      </c>
      <c r="E135" s="49" t="s">
        <v>306</v>
      </c>
      <c r="F135" s="50" t="s">
        <v>187</v>
      </c>
      <c r="G135" s="68">
        <v>8</v>
      </c>
      <c r="H135" s="72">
        <v>1429.91</v>
      </c>
      <c r="I135" s="83"/>
      <c r="J135" s="61" t="str">
        <f t="shared" si="24"/>
        <v/>
      </c>
      <c r="K135" s="9">
        <f t="shared" si="25"/>
        <v>11439.28</v>
      </c>
      <c r="N135" s="9"/>
    </row>
    <row r="136" spans="1:14" s="10" customFormat="1" ht="11.25" customHeight="1" x14ac:dyDescent="0.2">
      <c r="A136" s="88" t="s">
        <v>307</v>
      </c>
      <c r="B136" s="89"/>
      <c r="C136" s="89"/>
      <c r="D136" s="89"/>
      <c r="E136" s="90" t="s">
        <v>308</v>
      </c>
      <c r="F136" s="91"/>
      <c r="G136" s="92"/>
      <c r="H136" s="93"/>
      <c r="I136" s="94"/>
      <c r="J136" s="95"/>
    </row>
    <row r="137" spans="1:14" s="10" customFormat="1" ht="24" x14ac:dyDescent="0.2">
      <c r="A137" s="48" t="s">
        <v>309</v>
      </c>
      <c r="B137" s="56" t="s">
        <v>310</v>
      </c>
      <c r="C137" s="56" t="s">
        <v>310</v>
      </c>
      <c r="D137" s="56" t="s">
        <v>68</v>
      </c>
      <c r="E137" s="49" t="s">
        <v>311</v>
      </c>
      <c r="F137" s="50" t="s">
        <v>187</v>
      </c>
      <c r="G137" s="68">
        <v>8</v>
      </c>
      <c r="H137" s="72">
        <v>122.1</v>
      </c>
      <c r="I137" s="83"/>
      <c r="J137" s="61" t="str">
        <f>IF(I137="","",IF(ISTEXT(I137),"NC",I137*G137))</f>
        <v/>
      </c>
      <c r="K137" s="9">
        <f>H137*G137</f>
        <v>976.8</v>
      </c>
      <c r="N137" s="9"/>
    </row>
    <row r="138" spans="1:14" s="10" customFormat="1" ht="24" x14ac:dyDescent="0.2">
      <c r="A138" s="48" t="s">
        <v>312</v>
      </c>
      <c r="B138" s="56" t="s">
        <v>313</v>
      </c>
      <c r="C138" s="56" t="s">
        <v>313</v>
      </c>
      <c r="D138" s="56" t="s">
        <v>68</v>
      </c>
      <c r="E138" s="49" t="s">
        <v>314</v>
      </c>
      <c r="F138" s="50" t="s">
        <v>187</v>
      </c>
      <c r="G138" s="68">
        <v>14</v>
      </c>
      <c r="H138" s="72">
        <v>349.7</v>
      </c>
      <c r="I138" s="83"/>
      <c r="J138" s="61" t="str">
        <f t="shared" ref="J138:J139" si="26">IF(I138="","",IF(ISTEXT(I138),"NC",I138*G138))</f>
        <v/>
      </c>
      <c r="K138" s="9">
        <f t="shared" ref="K138:K139" si="27">H138*G138</f>
        <v>4895.8</v>
      </c>
      <c r="N138" s="9"/>
    </row>
    <row r="139" spans="1:14" s="10" customFormat="1" ht="24" x14ac:dyDescent="0.2">
      <c r="A139" s="48" t="s">
        <v>318</v>
      </c>
      <c r="B139" s="56" t="s">
        <v>315</v>
      </c>
      <c r="C139" s="56" t="s">
        <v>316</v>
      </c>
      <c r="D139" s="56" t="s">
        <v>59</v>
      </c>
      <c r="E139" s="49" t="s">
        <v>317</v>
      </c>
      <c r="F139" s="50" t="s">
        <v>60</v>
      </c>
      <c r="G139" s="68">
        <v>19.2</v>
      </c>
      <c r="H139" s="72">
        <v>240.44</v>
      </c>
      <c r="I139" s="83"/>
      <c r="J139" s="61" t="str">
        <f t="shared" si="26"/>
        <v/>
      </c>
      <c r="K139" s="9">
        <f t="shared" si="27"/>
        <v>4616.4479999999994</v>
      </c>
      <c r="N139" s="9"/>
    </row>
    <row r="140" spans="1:14" s="10" customFormat="1" ht="11.25" customHeight="1" x14ac:dyDescent="0.2">
      <c r="A140" s="88" t="s">
        <v>319</v>
      </c>
      <c r="B140" s="89"/>
      <c r="C140" s="89"/>
      <c r="D140" s="89"/>
      <c r="E140" s="90" t="s">
        <v>320</v>
      </c>
      <c r="F140" s="91"/>
      <c r="G140" s="92"/>
      <c r="H140" s="93"/>
      <c r="I140" s="94"/>
      <c r="J140" s="95"/>
    </row>
    <row r="141" spans="1:14" s="10" customFormat="1" ht="36" x14ac:dyDescent="0.2">
      <c r="A141" s="48" t="s">
        <v>321</v>
      </c>
      <c r="B141" s="56" t="s">
        <v>322</v>
      </c>
      <c r="C141" s="56" t="s">
        <v>322</v>
      </c>
      <c r="D141" s="56" t="s">
        <v>68</v>
      </c>
      <c r="E141" s="49" t="s">
        <v>323</v>
      </c>
      <c r="F141" s="50" t="s">
        <v>70</v>
      </c>
      <c r="G141" s="68">
        <v>2.1</v>
      </c>
      <c r="H141" s="72">
        <v>1066.8699999999999</v>
      </c>
      <c r="I141" s="83"/>
      <c r="J141" s="61" t="str">
        <f>IF(I141="","",IF(ISTEXT(I141),"NC",I141*G141))</f>
        <v/>
      </c>
      <c r="K141" s="9">
        <f>H141*G141</f>
        <v>2240.4269999999997</v>
      </c>
      <c r="N141" s="9"/>
    </row>
    <row r="142" spans="1:14" s="10" customFormat="1" ht="36" x14ac:dyDescent="0.2">
      <c r="A142" s="48" t="s">
        <v>324</v>
      </c>
      <c r="B142" s="56" t="s">
        <v>322</v>
      </c>
      <c r="C142" s="56" t="s">
        <v>322</v>
      </c>
      <c r="D142" s="56" t="s">
        <v>68</v>
      </c>
      <c r="E142" s="49" t="s">
        <v>323</v>
      </c>
      <c r="F142" s="50" t="s">
        <v>70</v>
      </c>
      <c r="G142" s="68">
        <v>1.68</v>
      </c>
      <c r="H142" s="72">
        <v>1066.8699999999999</v>
      </c>
      <c r="I142" s="83"/>
      <c r="J142" s="61" t="str">
        <f t="shared" ref="J142:J147" si="28">IF(I142="","",IF(ISTEXT(I142),"NC",I142*G142))</f>
        <v/>
      </c>
      <c r="K142" s="9">
        <f t="shared" ref="K142:K147" si="29">H142*G142</f>
        <v>1792.3415999999997</v>
      </c>
      <c r="N142" s="9"/>
    </row>
    <row r="143" spans="1:14" s="10" customFormat="1" ht="36" x14ac:dyDescent="0.2">
      <c r="A143" s="48" t="s">
        <v>325</v>
      </c>
      <c r="B143" s="56" t="s">
        <v>322</v>
      </c>
      <c r="C143" s="56" t="s">
        <v>322</v>
      </c>
      <c r="D143" s="56" t="s">
        <v>68</v>
      </c>
      <c r="E143" s="49" t="s">
        <v>323</v>
      </c>
      <c r="F143" s="50" t="s">
        <v>70</v>
      </c>
      <c r="G143" s="68">
        <v>3.36</v>
      </c>
      <c r="H143" s="72">
        <v>1066.8699999999999</v>
      </c>
      <c r="I143" s="83"/>
      <c r="J143" s="61" t="str">
        <f t="shared" si="28"/>
        <v/>
      </c>
      <c r="K143" s="9">
        <f t="shared" si="29"/>
        <v>3584.6831999999995</v>
      </c>
      <c r="N143" s="9"/>
    </row>
    <row r="144" spans="1:14" s="10" customFormat="1" ht="36" x14ac:dyDescent="0.2">
      <c r="A144" s="48" t="s">
        <v>326</v>
      </c>
      <c r="B144" s="56" t="s">
        <v>327</v>
      </c>
      <c r="C144" s="56" t="s">
        <v>327</v>
      </c>
      <c r="D144" s="56" t="s">
        <v>68</v>
      </c>
      <c r="E144" s="49" t="s">
        <v>328</v>
      </c>
      <c r="F144" s="50" t="s">
        <v>70</v>
      </c>
      <c r="G144" s="68">
        <v>83.48</v>
      </c>
      <c r="H144" s="72">
        <v>569.77</v>
      </c>
      <c r="I144" s="83"/>
      <c r="J144" s="61" t="str">
        <f t="shared" si="28"/>
        <v/>
      </c>
      <c r="K144" s="9">
        <f t="shared" si="29"/>
        <v>47564.399600000004</v>
      </c>
      <c r="N144" s="9"/>
    </row>
    <row r="145" spans="1:14" s="10" customFormat="1" ht="36" x14ac:dyDescent="0.2">
      <c r="A145" s="48" t="s">
        <v>329</v>
      </c>
      <c r="B145" s="56" t="s">
        <v>327</v>
      </c>
      <c r="C145" s="56" t="s">
        <v>327</v>
      </c>
      <c r="D145" s="56" t="s">
        <v>68</v>
      </c>
      <c r="E145" s="49" t="s">
        <v>328</v>
      </c>
      <c r="F145" s="50" t="s">
        <v>70</v>
      </c>
      <c r="G145" s="68">
        <v>5.04</v>
      </c>
      <c r="H145" s="72">
        <v>569.77</v>
      </c>
      <c r="I145" s="83"/>
      <c r="J145" s="61" t="str">
        <f t="shared" si="28"/>
        <v/>
      </c>
      <c r="K145" s="9">
        <f t="shared" si="29"/>
        <v>2871.6408000000001</v>
      </c>
      <c r="N145" s="9"/>
    </row>
    <row r="146" spans="1:14" s="10" customFormat="1" ht="36" x14ac:dyDescent="0.2">
      <c r="A146" s="48" t="s">
        <v>330</v>
      </c>
      <c r="B146" s="56" t="s">
        <v>331</v>
      </c>
      <c r="C146" s="56" t="s">
        <v>331</v>
      </c>
      <c r="D146" s="56" t="s">
        <v>68</v>
      </c>
      <c r="E146" s="49" t="s">
        <v>332</v>
      </c>
      <c r="F146" s="50" t="s">
        <v>187</v>
      </c>
      <c r="G146" s="68">
        <v>2.2200000000000002</v>
      </c>
      <c r="H146" s="72">
        <v>750.34</v>
      </c>
      <c r="I146" s="83"/>
      <c r="J146" s="61" t="str">
        <f t="shared" si="28"/>
        <v/>
      </c>
      <c r="K146" s="9">
        <f t="shared" si="29"/>
        <v>1665.7548000000002</v>
      </c>
      <c r="N146" s="9"/>
    </row>
    <row r="147" spans="1:14" s="10" customFormat="1" ht="36" x14ac:dyDescent="0.2">
      <c r="A147" s="48" t="s">
        <v>333</v>
      </c>
      <c r="B147" s="56" t="s">
        <v>331</v>
      </c>
      <c r="C147" s="56" t="s">
        <v>331</v>
      </c>
      <c r="D147" s="56" t="s">
        <v>68</v>
      </c>
      <c r="E147" s="49" t="s">
        <v>332</v>
      </c>
      <c r="F147" s="50" t="s">
        <v>187</v>
      </c>
      <c r="G147" s="68">
        <v>5.25</v>
      </c>
      <c r="H147" s="72">
        <v>750.34</v>
      </c>
      <c r="I147" s="83"/>
      <c r="J147" s="61" t="str">
        <f t="shared" si="28"/>
        <v/>
      </c>
      <c r="K147" s="9">
        <f t="shared" si="29"/>
        <v>3939.2850000000003</v>
      </c>
      <c r="N147" s="9"/>
    </row>
    <row r="148" spans="1:14" s="10" customFormat="1" ht="11.25" customHeight="1" x14ac:dyDescent="0.2">
      <c r="A148" s="88" t="s">
        <v>334</v>
      </c>
      <c r="B148" s="89"/>
      <c r="C148" s="89"/>
      <c r="D148" s="89"/>
      <c r="E148" s="90" t="s">
        <v>335</v>
      </c>
      <c r="F148" s="91"/>
      <c r="G148" s="92"/>
      <c r="H148" s="93"/>
      <c r="I148" s="94"/>
      <c r="J148" s="95"/>
    </row>
    <row r="149" spans="1:14" s="10" customFormat="1" ht="36" x14ac:dyDescent="0.2">
      <c r="A149" s="48" t="s">
        <v>336</v>
      </c>
      <c r="B149" s="56" t="s">
        <v>337</v>
      </c>
      <c r="C149" s="56" t="s">
        <v>337</v>
      </c>
      <c r="D149" s="56" t="s">
        <v>68</v>
      </c>
      <c r="E149" s="49" t="s">
        <v>338</v>
      </c>
      <c r="F149" s="50" t="s">
        <v>187</v>
      </c>
      <c r="G149" s="68">
        <v>1</v>
      </c>
      <c r="H149" s="72">
        <v>5749.18</v>
      </c>
      <c r="I149" s="83"/>
      <c r="J149" s="61" t="str">
        <f>IF(I149="","",IF(ISTEXT(I149),"NC",I149*G149))</f>
        <v/>
      </c>
      <c r="K149" s="9">
        <f>H149*G149</f>
        <v>5749.18</v>
      </c>
      <c r="N149" s="9"/>
    </row>
    <row r="150" spans="1:14" s="10" customFormat="1" ht="36" x14ac:dyDescent="0.2">
      <c r="A150" s="48" t="s">
        <v>339</v>
      </c>
      <c r="B150" s="56" t="s">
        <v>337</v>
      </c>
      <c r="C150" s="56" t="s">
        <v>337</v>
      </c>
      <c r="D150" s="56" t="s">
        <v>68</v>
      </c>
      <c r="E150" s="49" t="s">
        <v>338</v>
      </c>
      <c r="F150" s="50" t="s">
        <v>187</v>
      </c>
      <c r="G150" s="68">
        <v>1</v>
      </c>
      <c r="H150" s="72">
        <v>5749.18</v>
      </c>
      <c r="I150" s="83"/>
      <c r="J150" s="61" t="str">
        <f t="shared" ref="J150:J151" si="30">IF(I150="","",IF(ISTEXT(I150),"NC",I150*G150))</f>
        <v/>
      </c>
      <c r="K150" s="9">
        <f t="shared" ref="K150:K151" si="31">H150*G150</f>
        <v>5749.18</v>
      </c>
      <c r="N150" s="9"/>
    </row>
    <row r="151" spans="1:14" s="10" customFormat="1" ht="24" x14ac:dyDescent="0.2">
      <c r="A151" s="48" t="s">
        <v>340</v>
      </c>
      <c r="B151" s="56" t="s">
        <v>341</v>
      </c>
      <c r="C151" s="56" t="s">
        <v>341</v>
      </c>
      <c r="D151" s="56" t="s">
        <v>68</v>
      </c>
      <c r="E151" s="49" t="s">
        <v>342</v>
      </c>
      <c r="F151" s="50" t="s">
        <v>70</v>
      </c>
      <c r="G151" s="68">
        <v>3.53</v>
      </c>
      <c r="H151" s="72">
        <v>459.44</v>
      </c>
      <c r="I151" s="83"/>
      <c r="J151" s="61" t="str">
        <f t="shared" si="30"/>
        <v/>
      </c>
      <c r="K151" s="9">
        <f t="shared" si="31"/>
        <v>1621.8231999999998</v>
      </c>
      <c r="N151" s="9"/>
    </row>
    <row r="152" spans="1:14" s="10" customFormat="1" ht="11.25" customHeight="1" x14ac:dyDescent="0.2">
      <c r="A152" s="88" t="s">
        <v>343</v>
      </c>
      <c r="B152" s="89"/>
      <c r="C152" s="89"/>
      <c r="D152" s="89"/>
      <c r="E152" s="90" t="s">
        <v>344</v>
      </c>
      <c r="F152" s="91"/>
      <c r="G152" s="92"/>
      <c r="H152" s="93"/>
      <c r="I152" s="94"/>
      <c r="J152" s="95"/>
    </row>
    <row r="153" spans="1:14" s="10" customFormat="1" ht="48" x14ac:dyDescent="0.2">
      <c r="A153" s="48" t="s">
        <v>345</v>
      </c>
      <c r="B153" s="56" t="s">
        <v>346</v>
      </c>
      <c r="C153" s="56" t="s">
        <v>346</v>
      </c>
      <c r="D153" s="56" t="s">
        <v>68</v>
      </c>
      <c r="E153" s="49" t="s">
        <v>347</v>
      </c>
      <c r="F153" s="50" t="s">
        <v>70</v>
      </c>
      <c r="G153" s="68">
        <v>1.75</v>
      </c>
      <c r="H153" s="72">
        <v>1064.45</v>
      </c>
      <c r="I153" s="83"/>
      <c r="J153" s="61" t="str">
        <f>IF(I153="","",IF(ISTEXT(I153),"NC",I153*G153))</f>
        <v/>
      </c>
      <c r="K153" s="9">
        <f>H153*G153</f>
        <v>1862.7875000000001</v>
      </c>
      <c r="N153" s="9"/>
    </row>
    <row r="154" spans="1:14" s="10" customFormat="1" ht="48" x14ac:dyDescent="0.2">
      <c r="A154" s="48" t="s">
        <v>348</v>
      </c>
      <c r="B154" s="56" t="s">
        <v>346</v>
      </c>
      <c r="C154" s="56" t="s">
        <v>346</v>
      </c>
      <c r="D154" s="56" t="s">
        <v>68</v>
      </c>
      <c r="E154" s="49" t="s">
        <v>347</v>
      </c>
      <c r="F154" s="50" t="s">
        <v>70</v>
      </c>
      <c r="G154" s="68">
        <v>1.6</v>
      </c>
      <c r="H154" s="72">
        <v>1064.45</v>
      </c>
      <c r="I154" s="83"/>
      <c r="J154" s="61" t="str">
        <f t="shared" ref="J154:J169" si="32">IF(I154="","",IF(ISTEXT(I154),"NC",I154*G154))</f>
        <v/>
      </c>
      <c r="K154" s="9">
        <f t="shared" ref="K154:K169" si="33">H154*G154</f>
        <v>1703.1200000000001</v>
      </c>
      <c r="N154" s="9"/>
    </row>
    <row r="155" spans="1:14" s="10" customFormat="1" ht="36" x14ac:dyDescent="0.2">
      <c r="A155" s="48" t="s">
        <v>349</v>
      </c>
      <c r="B155" s="56" t="s">
        <v>350</v>
      </c>
      <c r="C155" s="56" t="s">
        <v>350</v>
      </c>
      <c r="D155" s="56" t="s">
        <v>68</v>
      </c>
      <c r="E155" s="49" t="s">
        <v>351</v>
      </c>
      <c r="F155" s="50" t="s">
        <v>70</v>
      </c>
      <c r="G155" s="68">
        <v>3.22</v>
      </c>
      <c r="H155" s="72">
        <v>1165.6400000000001</v>
      </c>
      <c r="I155" s="83"/>
      <c r="J155" s="61" t="str">
        <f t="shared" si="32"/>
        <v/>
      </c>
      <c r="K155" s="9">
        <f t="shared" si="33"/>
        <v>3753.3608000000004</v>
      </c>
      <c r="N155" s="9"/>
    </row>
    <row r="156" spans="1:14" s="10" customFormat="1" ht="48" x14ac:dyDescent="0.2">
      <c r="A156" s="48" t="s">
        <v>352</v>
      </c>
      <c r="B156" s="56" t="s">
        <v>346</v>
      </c>
      <c r="C156" s="56" t="s">
        <v>346</v>
      </c>
      <c r="D156" s="56" t="s">
        <v>68</v>
      </c>
      <c r="E156" s="49" t="s">
        <v>347</v>
      </c>
      <c r="F156" s="50" t="s">
        <v>70</v>
      </c>
      <c r="G156" s="68">
        <v>2.0299999999999998</v>
      </c>
      <c r="H156" s="72">
        <v>1064.45</v>
      </c>
      <c r="I156" s="83"/>
      <c r="J156" s="61" t="str">
        <f t="shared" si="32"/>
        <v/>
      </c>
      <c r="K156" s="9">
        <f t="shared" si="33"/>
        <v>2160.8334999999997</v>
      </c>
      <c r="N156" s="9"/>
    </row>
    <row r="157" spans="1:14" s="10" customFormat="1" ht="36" x14ac:dyDescent="0.2">
      <c r="A157" s="48" t="s">
        <v>353</v>
      </c>
      <c r="B157" s="56" t="s">
        <v>350</v>
      </c>
      <c r="C157" s="56" t="s">
        <v>350</v>
      </c>
      <c r="D157" s="56" t="s">
        <v>68</v>
      </c>
      <c r="E157" s="49" t="s">
        <v>351</v>
      </c>
      <c r="F157" s="50" t="s">
        <v>70</v>
      </c>
      <c r="G157" s="68">
        <v>2.16</v>
      </c>
      <c r="H157" s="72">
        <v>1165.6400000000001</v>
      </c>
      <c r="I157" s="83"/>
      <c r="J157" s="61" t="str">
        <f t="shared" si="32"/>
        <v/>
      </c>
      <c r="K157" s="9">
        <f t="shared" si="33"/>
        <v>2517.7824000000005</v>
      </c>
      <c r="N157" s="9"/>
    </row>
    <row r="158" spans="1:14" s="10" customFormat="1" ht="36" x14ac:dyDescent="0.2">
      <c r="A158" s="48" t="s">
        <v>354</v>
      </c>
      <c r="B158" s="56" t="s">
        <v>355</v>
      </c>
      <c r="C158" s="56" t="s">
        <v>356</v>
      </c>
      <c r="D158" s="56" t="s">
        <v>59</v>
      </c>
      <c r="E158" s="49" t="s">
        <v>357</v>
      </c>
      <c r="F158" s="50" t="s">
        <v>60</v>
      </c>
      <c r="G158" s="68">
        <v>2.1</v>
      </c>
      <c r="H158" s="72">
        <v>672.3</v>
      </c>
      <c r="I158" s="83"/>
      <c r="J158" s="61" t="str">
        <f t="shared" si="32"/>
        <v/>
      </c>
      <c r="K158" s="9">
        <f t="shared" si="33"/>
        <v>1411.83</v>
      </c>
      <c r="N158" s="9"/>
    </row>
    <row r="159" spans="1:14" s="10" customFormat="1" ht="36" x14ac:dyDescent="0.2">
      <c r="A159" s="48" t="s">
        <v>358</v>
      </c>
      <c r="B159" s="56" t="s">
        <v>355</v>
      </c>
      <c r="C159" s="56" t="s">
        <v>356</v>
      </c>
      <c r="D159" s="56" t="s">
        <v>59</v>
      </c>
      <c r="E159" s="49" t="s">
        <v>357</v>
      </c>
      <c r="F159" s="50" t="s">
        <v>60</v>
      </c>
      <c r="G159" s="68">
        <v>12.6</v>
      </c>
      <c r="H159" s="72">
        <v>672.3</v>
      </c>
      <c r="I159" s="83"/>
      <c r="J159" s="61" t="str">
        <f t="shared" si="32"/>
        <v/>
      </c>
      <c r="K159" s="9">
        <f t="shared" si="33"/>
        <v>8470.98</v>
      </c>
      <c r="N159" s="9"/>
    </row>
    <row r="160" spans="1:14" s="10" customFormat="1" ht="36" x14ac:dyDescent="0.2">
      <c r="A160" s="48" t="s">
        <v>359</v>
      </c>
      <c r="B160" s="56" t="s">
        <v>355</v>
      </c>
      <c r="C160" s="56" t="s">
        <v>356</v>
      </c>
      <c r="D160" s="56" t="s">
        <v>59</v>
      </c>
      <c r="E160" s="49" t="s">
        <v>357</v>
      </c>
      <c r="F160" s="50" t="s">
        <v>60</v>
      </c>
      <c r="G160" s="68">
        <v>6.3</v>
      </c>
      <c r="H160" s="72">
        <v>672.3</v>
      </c>
      <c r="I160" s="83"/>
      <c r="J160" s="61" t="str">
        <f t="shared" si="32"/>
        <v/>
      </c>
      <c r="K160" s="9">
        <f t="shared" si="33"/>
        <v>4235.49</v>
      </c>
      <c r="N160" s="9"/>
    </row>
    <row r="161" spans="1:14" s="10" customFormat="1" ht="36" x14ac:dyDescent="0.2">
      <c r="A161" s="48" t="s">
        <v>360</v>
      </c>
      <c r="B161" s="56" t="s">
        <v>355</v>
      </c>
      <c r="C161" s="56" t="s">
        <v>356</v>
      </c>
      <c r="D161" s="56" t="s">
        <v>59</v>
      </c>
      <c r="E161" s="49" t="s">
        <v>357</v>
      </c>
      <c r="F161" s="50" t="s">
        <v>60</v>
      </c>
      <c r="G161" s="68">
        <v>18.899999999999999</v>
      </c>
      <c r="H161" s="72">
        <v>672.3</v>
      </c>
      <c r="I161" s="83"/>
      <c r="J161" s="61" t="str">
        <f t="shared" si="32"/>
        <v/>
      </c>
      <c r="K161" s="9">
        <f t="shared" si="33"/>
        <v>12706.469999999998</v>
      </c>
      <c r="N161" s="9"/>
    </row>
    <row r="162" spans="1:14" s="10" customFormat="1" ht="36" x14ac:dyDescent="0.2">
      <c r="A162" s="48" t="s">
        <v>366</v>
      </c>
      <c r="B162" s="56" t="s">
        <v>355</v>
      </c>
      <c r="C162" s="56" t="s">
        <v>356</v>
      </c>
      <c r="D162" s="56" t="s">
        <v>59</v>
      </c>
      <c r="E162" s="49" t="s">
        <v>357</v>
      </c>
      <c r="F162" s="50" t="s">
        <v>60</v>
      </c>
      <c r="G162" s="68">
        <v>2.1</v>
      </c>
      <c r="H162" s="72">
        <v>672.3</v>
      </c>
      <c r="I162" s="83"/>
      <c r="J162" s="61" t="str">
        <f t="shared" si="32"/>
        <v/>
      </c>
      <c r="K162" s="9">
        <f t="shared" si="33"/>
        <v>1411.83</v>
      </c>
      <c r="N162" s="9"/>
    </row>
    <row r="163" spans="1:14" s="10" customFormat="1" ht="36" x14ac:dyDescent="0.2">
      <c r="A163" s="48" t="s">
        <v>367</v>
      </c>
      <c r="B163" s="56" t="s">
        <v>355</v>
      </c>
      <c r="C163" s="56" t="s">
        <v>356</v>
      </c>
      <c r="D163" s="56" t="s">
        <v>59</v>
      </c>
      <c r="E163" s="49" t="s">
        <v>357</v>
      </c>
      <c r="F163" s="50" t="s">
        <v>60</v>
      </c>
      <c r="G163" s="68">
        <v>6.3</v>
      </c>
      <c r="H163" s="72">
        <v>672.3</v>
      </c>
      <c r="I163" s="83"/>
      <c r="J163" s="61" t="str">
        <f t="shared" si="32"/>
        <v/>
      </c>
      <c r="K163" s="9">
        <f t="shared" si="33"/>
        <v>4235.49</v>
      </c>
      <c r="N163" s="9"/>
    </row>
    <row r="164" spans="1:14" s="10" customFormat="1" ht="36" x14ac:dyDescent="0.2">
      <c r="A164" s="48" t="s">
        <v>368</v>
      </c>
      <c r="B164" s="56" t="s">
        <v>355</v>
      </c>
      <c r="C164" s="56" t="s">
        <v>356</v>
      </c>
      <c r="D164" s="56" t="s">
        <v>59</v>
      </c>
      <c r="E164" s="49" t="s">
        <v>357</v>
      </c>
      <c r="F164" s="50" t="s">
        <v>60</v>
      </c>
      <c r="G164" s="68">
        <v>8.4</v>
      </c>
      <c r="H164" s="72">
        <v>672.3</v>
      </c>
      <c r="I164" s="83"/>
      <c r="J164" s="61" t="str">
        <f t="shared" si="32"/>
        <v/>
      </c>
      <c r="K164" s="9">
        <f t="shared" si="33"/>
        <v>5647.32</v>
      </c>
      <c r="N164" s="9"/>
    </row>
    <row r="165" spans="1:14" s="10" customFormat="1" ht="36" x14ac:dyDescent="0.2">
      <c r="A165" s="48" t="s">
        <v>369</v>
      </c>
      <c r="B165" s="56" t="s">
        <v>355</v>
      </c>
      <c r="C165" s="56" t="s">
        <v>356</v>
      </c>
      <c r="D165" s="56" t="s">
        <v>59</v>
      </c>
      <c r="E165" s="49" t="s">
        <v>357</v>
      </c>
      <c r="F165" s="50" t="s">
        <v>60</v>
      </c>
      <c r="G165" s="68">
        <v>12.6</v>
      </c>
      <c r="H165" s="72">
        <v>672.3</v>
      </c>
      <c r="I165" s="83"/>
      <c r="J165" s="61" t="str">
        <f t="shared" si="32"/>
        <v/>
      </c>
      <c r="K165" s="9">
        <f t="shared" si="33"/>
        <v>8470.98</v>
      </c>
      <c r="N165" s="9"/>
    </row>
    <row r="166" spans="1:14" s="10" customFormat="1" ht="36" x14ac:dyDescent="0.2">
      <c r="A166" s="48" t="s">
        <v>370</v>
      </c>
      <c r="B166" s="56" t="s">
        <v>355</v>
      </c>
      <c r="C166" s="56" t="s">
        <v>356</v>
      </c>
      <c r="D166" s="56" t="s">
        <v>59</v>
      </c>
      <c r="E166" s="49" t="s">
        <v>357</v>
      </c>
      <c r="F166" s="50" t="s">
        <v>60</v>
      </c>
      <c r="G166" s="68">
        <v>33.6</v>
      </c>
      <c r="H166" s="72">
        <v>672.3</v>
      </c>
      <c r="I166" s="83"/>
      <c r="J166" s="61" t="str">
        <f t="shared" si="32"/>
        <v/>
      </c>
      <c r="K166" s="9">
        <f t="shared" si="33"/>
        <v>22589.279999999999</v>
      </c>
      <c r="N166" s="9"/>
    </row>
    <row r="167" spans="1:14" s="10" customFormat="1" ht="36" x14ac:dyDescent="0.2">
      <c r="A167" s="48" t="s">
        <v>371</v>
      </c>
      <c r="B167" s="56" t="s">
        <v>355</v>
      </c>
      <c r="C167" s="56" t="s">
        <v>356</v>
      </c>
      <c r="D167" s="56" t="s">
        <v>59</v>
      </c>
      <c r="E167" s="49" t="s">
        <v>357</v>
      </c>
      <c r="F167" s="50" t="s">
        <v>60</v>
      </c>
      <c r="G167" s="68">
        <v>16.8</v>
      </c>
      <c r="H167" s="72">
        <v>672.3</v>
      </c>
      <c r="I167" s="83"/>
      <c r="J167" s="61" t="str">
        <f t="shared" si="32"/>
        <v/>
      </c>
      <c r="K167" s="9">
        <f t="shared" si="33"/>
        <v>11294.64</v>
      </c>
      <c r="N167" s="9"/>
    </row>
    <row r="168" spans="1:14" s="10" customFormat="1" ht="24" x14ac:dyDescent="0.2">
      <c r="A168" s="48" t="s">
        <v>372</v>
      </c>
      <c r="B168" s="56" t="s">
        <v>361</v>
      </c>
      <c r="C168" s="56" t="s">
        <v>362</v>
      </c>
      <c r="D168" s="56" t="s">
        <v>59</v>
      </c>
      <c r="E168" s="49" t="s">
        <v>363</v>
      </c>
      <c r="F168" s="50" t="s">
        <v>60</v>
      </c>
      <c r="G168" s="68">
        <v>5.44</v>
      </c>
      <c r="H168" s="72">
        <v>713.41</v>
      </c>
      <c r="I168" s="83"/>
      <c r="J168" s="61" t="str">
        <f t="shared" si="32"/>
        <v/>
      </c>
      <c r="K168" s="9">
        <f t="shared" si="33"/>
        <v>3880.9504000000002</v>
      </c>
      <c r="N168" s="9"/>
    </row>
    <row r="169" spans="1:14" s="10" customFormat="1" ht="24" x14ac:dyDescent="0.2">
      <c r="A169" s="48" t="s">
        <v>373</v>
      </c>
      <c r="B169" s="56" t="s">
        <v>364</v>
      </c>
      <c r="C169" s="56" t="s">
        <v>364</v>
      </c>
      <c r="D169" s="56" t="s">
        <v>68</v>
      </c>
      <c r="E169" s="49" t="s">
        <v>365</v>
      </c>
      <c r="F169" s="50" t="s">
        <v>70</v>
      </c>
      <c r="G169" s="68">
        <v>19.38</v>
      </c>
      <c r="H169" s="72">
        <v>15.25</v>
      </c>
      <c r="I169" s="83"/>
      <c r="J169" s="61" t="str">
        <f t="shared" si="32"/>
        <v/>
      </c>
      <c r="K169" s="9">
        <f t="shared" si="33"/>
        <v>295.54499999999996</v>
      </c>
      <c r="N169" s="9"/>
    </row>
    <row r="170" spans="1:14" s="10" customFormat="1" ht="11.25" customHeight="1" x14ac:dyDescent="0.2">
      <c r="A170" s="88" t="s">
        <v>374</v>
      </c>
      <c r="B170" s="89"/>
      <c r="C170" s="89"/>
      <c r="D170" s="89"/>
      <c r="E170" s="90" t="s">
        <v>375</v>
      </c>
      <c r="F170" s="91"/>
      <c r="G170" s="92"/>
      <c r="H170" s="93"/>
      <c r="I170" s="94"/>
      <c r="J170" s="95"/>
    </row>
    <row r="171" spans="1:14" s="10" customFormat="1" ht="24" x14ac:dyDescent="0.2">
      <c r="A171" s="48" t="s">
        <v>376</v>
      </c>
      <c r="B171" s="56" t="s">
        <v>341</v>
      </c>
      <c r="C171" s="56" t="s">
        <v>341</v>
      </c>
      <c r="D171" s="56" t="s">
        <v>68</v>
      </c>
      <c r="E171" s="49" t="s">
        <v>342</v>
      </c>
      <c r="F171" s="50" t="s">
        <v>70</v>
      </c>
      <c r="G171" s="68">
        <v>16.2</v>
      </c>
      <c r="H171" s="72">
        <v>459.44</v>
      </c>
      <c r="I171" s="83"/>
      <c r="J171" s="61" t="str">
        <f>IF(I171="","",IF(ISTEXT(I171),"NC",I171*G171))</f>
        <v/>
      </c>
      <c r="K171" s="9">
        <f>H171*G171</f>
        <v>7442.9279999999999</v>
      </c>
      <c r="N171" s="9"/>
    </row>
    <row r="172" spans="1:14" s="10" customFormat="1" ht="24" x14ac:dyDescent="0.2">
      <c r="A172" s="48" t="s">
        <v>377</v>
      </c>
      <c r="B172" s="56" t="s">
        <v>378</v>
      </c>
      <c r="C172" s="56" t="s">
        <v>378</v>
      </c>
      <c r="D172" s="56" t="s">
        <v>68</v>
      </c>
      <c r="E172" s="49" t="s">
        <v>379</v>
      </c>
      <c r="F172" s="50" t="s">
        <v>70</v>
      </c>
      <c r="G172" s="68">
        <v>7.2</v>
      </c>
      <c r="H172" s="72">
        <v>531.02</v>
      </c>
      <c r="I172" s="83"/>
      <c r="J172" s="61" t="str">
        <f>IF(I172="","",IF(ISTEXT(I172),"NC",I172*G172))</f>
        <v/>
      </c>
      <c r="K172" s="9">
        <f>H172*G172</f>
        <v>3823.3440000000001</v>
      </c>
      <c r="N172" s="9"/>
    </row>
    <row r="173" spans="1:14" s="10" customFormat="1" ht="24" x14ac:dyDescent="0.2">
      <c r="A173" s="48" t="s">
        <v>380</v>
      </c>
      <c r="B173" s="56" t="s">
        <v>381</v>
      </c>
      <c r="C173" s="56" t="s">
        <v>381</v>
      </c>
      <c r="D173" s="56" t="s">
        <v>68</v>
      </c>
      <c r="E173" s="49" t="s">
        <v>382</v>
      </c>
      <c r="F173" s="50" t="s">
        <v>70</v>
      </c>
      <c r="G173" s="68">
        <v>3.57</v>
      </c>
      <c r="H173" s="72">
        <v>627.65</v>
      </c>
      <c r="I173" s="83"/>
      <c r="J173" s="61" t="str">
        <f t="shared" ref="J173:J174" si="34">IF(I173="","",IF(ISTEXT(I173),"NC",I173*G173))</f>
        <v/>
      </c>
      <c r="K173" s="9">
        <f t="shared" ref="K173:K174" si="35">H173*G173</f>
        <v>2240.7104999999997</v>
      </c>
      <c r="N173" s="9"/>
    </row>
    <row r="174" spans="1:14" s="10" customFormat="1" ht="24" x14ac:dyDescent="0.2">
      <c r="A174" s="48" t="s">
        <v>383</v>
      </c>
      <c r="B174" s="56" t="s">
        <v>384</v>
      </c>
      <c r="C174" s="56" t="s">
        <v>385</v>
      </c>
      <c r="D174" s="56" t="s">
        <v>59</v>
      </c>
      <c r="E174" s="49" t="s">
        <v>386</v>
      </c>
      <c r="F174" s="50" t="s">
        <v>60</v>
      </c>
      <c r="G174" s="68">
        <v>16.899999999999999</v>
      </c>
      <c r="H174" s="72">
        <v>452.9</v>
      </c>
      <c r="I174" s="83"/>
      <c r="J174" s="61" t="str">
        <f t="shared" si="34"/>
        <v/>
      </c>
      <c r="K174" s="9">
        <f t="shared" si="35"/>
        <v>7654.0099999999993</v>
      </c>
      <c r="N174" s="9"/>
    </row>
    <row r="175" spans="1:14" s="10" customFormat="1" ht="11.25" customHeight="1" x14ac:dyDescent="0.2">
      <c r="A175" s="88" t="s">
        <v>387</v>
      </c>
      <c r="B175" s="89"/>
      <c r="C175" s="89"/>
      <c r="D175" s="89"/>
      <c r="E175" s="90" t="s">
        <v>388</v>
      </c>
      <c r="F175" s="91"/>
      <c r="G175" s="92"/>
      <c r="H175" s="93"/>
      <c r="I175" s="94"/>
      <c r="J175" s="95"/>
    </row>
    <row r="176" spans="1:14" s="10" customFormat="1" ht="72" x14ac:dyDescent="0.2">
      <c r="A176" s="48" t="s">
        <v>389</v>
      </c>
      <c r="B176" s="56" t="s">
        <v>390</v>
      </c>
      <c r="C176" s="56" t="s">
        <v>391</v>
      </c>
      <c r="D176" s="56" t="s">
        <v>59</v>
      </c>
      <c r="E176" s="49" t="s">
        <v>392</v>
      </c>
      <c r="F176" s="50" t="s">
        <v>86</v>
      </c>
      <c r="G176" s="68">
        <v>34.895000000000003</v>
      </c>
      <c r="H176" s="72">
        <v>761.43</v>
      </c>
      <c r="I176" s="83"/>
      <c r="J176" s="61" t="str">
        <f>IF(I176="","",IF(ISTEXT(I176),"NC",I176*G176))</f>
        <v/>
      </c>
      <c r="K176" s="9">
        <f>H176*G176</f>
        <v>26570.099850000002</v>
      </c>
      <c r="N176" s="9"/>
    </row>
    <row r="177" spans="1:14" s="10" customFormat="1" ht="108" x14ac:dyDescent="0.2">
      <c r="A177" s="48" t="s">
        <v>393</v>
      </c>
      <c r="B177" s="56" t="s">
        <v>394</v>
      </c>
      <c r="C177" s="56" t="s">
        <v>395</v>
      </c>
      <c r="D177" s="56" t="s">
        <v>59</v>
      </c>
      <c r="E177" s="49" t="s">
        <v>396</v>
      </c>
      <c r="F177" s="50" t="s">
        <v>63</v>
      </c>
      <c r="G177" s="68">
        <v>1</v>
      </c>
      <c r="H177" s="72">
        <v>11004.18</v>
      </c>
      <c r="I177" s="83"/>
      <c r="J177" s="61" t="str">
        <f t="shared" ref="J177:J178" si="36">IF(I177="","",IF(ISTEXT(I177),"NC",I177*G177))</f>
        <v/>
      </c>
      <c r="K177" s="9">
        <f t="shared" ref="K177:K178" si="37">H177*G177</f>
        <v>11004.18</v>
      </c>
      <c r="N177" s="9"/>
    </row>
    <row r="178" spans="1:14" s="10" customFormat="1" ht="48" x14ac:dyDescent="0.2">
      <c r="A178" s="48" t="s">
        <v>397</v>
      </c>
      <c r="B178" s="56" t="s">
        <v>398</v>
      </c>
      <c r="C178" s="56" t="s">
        <v>399</v>
      </c>
      <c r="D178" s="56" t="s">
        <v>59</v>
      </c>
      <c r="E178" s="49" t="s">
        <v>400</v>
      </c>
      <c r="F178" s="50" t="s">
        <v>60</v>
      </c>
      <c r="G178" s="68">
        <v>13.5</v>
      </c>
      <c r="H178" s="72">
        <v>481.12</v>
      </c>
      <c r="I178" s="83"/>
      <c r="J178" s="61" t="str">
        <f t="shared" si="36"/>
        <v/>
      </c>
      <c r="K178" s="9">
        <f t="shared" si="37"/>
        <v>6495.12</v>
      </c>
      <c r="N178" s="9"/>
    </row>
    <row r="179" spans="1:14" s="10" customFormat="1" x14ac:dyDescent="0.2">
      <c r="A179" s="52"/>
      <c r="B179" s="58"/>
      <c r="C179" s="58"/>
      <c r="D179" s="58"/>
      <c r="E179" s="53"/>
      <c r="F179" s="54"/>
      <c r="G179" s="71"/>
      <c r="H179" s="76" t="s">
        <v>29</v>
      </c>
      <c r="I179" s="84"/>
      <c r="J179" s="66">
        <f>SUM(J130:J178)</f>
        <v>0</v>
      </c>
      <c r="K179" s="9"/>
      <c r="N179" s="9"/>
    </row>
    <row r="180" spans="1:14" s="10" customFormat="1" ht="11.25" customHeight="1" x14ac:dyDescent="0.2">
      <c r="A180" s="59">
        <v>7</v>
      </c>
      <c r="B180" s="60"/>
      <c r="C180" s="60"/>
      <c r="D180" s="60"/>
      <c r="E180" s="82" t="s">
        <v>401</v>
      </c>
      <c r="F180" s="57"/>
      <c r="G180" s="70"/>
      <c r="H180" s="75"/>
      <c r="I180" s="85"/>
      <c r="J180" s="67"/>
    </row>
    <row r="181" spans="1:14" s="10" customFormat="1" ht="36" x14ac:dyDescent="0.2">
      <c r="A181" s="48" t="s">
        <v>402</v>
      </c>
      <c r="B181" s="56" t="s">
        <v>403</v>
      </c>
      <c r="C181" s="56" t="s">
        <v>403</v>
      </c>
      <c r="D181" s="56" t="s">
        <v>68</v>
      </c>
      <c r="E181" s="49" t="s">
        <v>404</v>
      </c>
      <c r="F181" s="50" t="s">
        <v>187</v>
      </c>
      <c r="G181" s="68">
        <v>6</v>
      </c>
      <c r="H181" s="72">
        <v>539.23</v>
      </c>
      <c r="I181" s="83"/>
      <c r="J181" s="61" t="str">
        <f>IF(I181="","",IF(ISTEXT(I181),"NC",I181*G181))</f>
        <v/>
      </c>
      <c r="K181" s="9">
        <f>H181*G181</f>
        <v>3235.38</v>
      </c>
      <c r="N181" s="9"/>
    </row>
    <row r="182" spans="1:14" s="10" customFormat="1" ht="48" x14ac:dyDescent="0.2">
      <c r="A182" s="48" t="s">
        <v>402</v>
      </c>
      <c r="B182" s="56" t="s">
        <v>405</v>
      </c>
      <c r="C182" s="56" t="s">
        <v>405</v>
      </c>
      <c r="D182" s="56" t="s">
        <v>68</v>
      </c>
      <c r="E182" s="49" t="s">
        <v>406</v>
      </c>
      <c r="F182" s="50" t="s">
        <v>70</v>
      </c>
      <c r="G182" s="68">
        <v>1088</v>
      </c>
      <c r="H182" s="72">
        <v>73.36</v>
      </c>
      <c r="I182" s="83"/>
      <c r="J182" s="61" t="str">
        <f t="shared" ref="J182:J185" si="38">IF(I182="","",IF(ISTEXT(I182),"NC",I182*G182))</f>
        <v/>
      </c>
      <c r="K182" s="9">
        <f t="shared" ref="K182:K185" si="39">H182*G182</f>
        <v>79815.679999999993</v>
      </c>
      <c r="N182" s="9"/>
    </row>
    <row r="183" spans="1:14" s="10" customFormat="1" ht="48" x14ac:dyDescent="0.2">
      <c r="A183" s="48" t="s">
        <v>407</v>
      </c>
      <c r="B183" s="56" t="s">
        <v>408</v>
      </c>
      <c r="C183" s="56" t="s">
        <v>409</v>
      </c>
      <c r="D183" s="56" t="s">
        <v>59</v>
      </c>
      <c r="E183" s="49" t="s">
        <v>410</v>
      </c>
      <c r="F183" s="50" t="s">
        <v>60</v>
      </c>
      <c r="G183" s="68">
        <v>1088</v>
      </c>
      <c r="H183" s="72">
        <v>201.64</v>
      </c>
      <c r="I183" s="83"/>
      <c r="J183" s="61" t="str">
        <f t="shared" si="38"/>
        <v/>
      </c>
      <c r="K183" s="9">
        <f t="shared" si="39"/>
        <v>219384.31999999998</v>
      </c>
      <c r="N183" s="9"/>
    </row>
    <row r="184" spans="1:14" s="10" customFormat="1" ht="36" x14ac:dyDescent="0.2">
      <c r="A184" s="48" t="s">
        <v>411</v>
      </c>
      <c r="B184" s="56" t="s">
        <v>412</v>
      </c>
      <c r="C184" s="56" t="s">
        <v>413</v>
      </c>
      <c r="D184" s="56" t="s">
        <v>59</v>
      </c>
      <c r="E184" s="49" t="s">
        <v>414</v>
      </c>
      <c r="F184" s="50" t="s">
        <v>86</v>
      </c>
      <c r="G184" s="68">
        <v>62</v>
      </c>
      <c r="H184" s="72">
        <v>142.51</v>
      </c>
      <c r="I184" s="83"/>
      <c r="J184" s="61" t="str">
        <f t="shared" si="38"/>
        <v/>
      </c>
      <c r="K184" s="9">
        <f t="shared" si="39"/>
        <v>8835.619999999999</v>
      </c>
      <c r="N184" s="9"/>
    </row>
    <row r="185" spans="1:14" s="10" customFormat="1" ht="36" x14ac:dyDescent="0.2">
      <c r="A185" s="48" t="s">
        <v>415</v>
      </c>
      <c r="B185" s="56" t="s">
        <v>416</v>
      </c>
      <c r="C185" s="56" t="s">
        <v>416</v>
      </c>
      <c r="D185" s="56" t="s">
        <v>68</v>
      </c>
      <c r="E185" s="49" t="s">
        <v>417</v>
      </c>
      <c r="F185" s="50" t="s">
        <v>183</v>
      </c>
      <c r="G185" s="68">
        <v>115.14</v>
      </c>
      <c r="H185" s="72">
        <v>136.41999999999999</v>
      </c>
      <c r="I185" s="83"/>
      <c r="J185" s="61" t="str">
        <f t="shared" si="38"/>
        <v/>
      </c>
      <c r="K185" s="9">
        <f t="shared" si="39"/>
        <v>15707.398799999999</v>
      </c>
      <c r="N185" s="9"/>
    </row>
    <row r="186" spans="1:14" s="10" customFormat="1" ht="24" x14ac:dyDescent="0.2">
      <c r="A186" s="48" t="s">
        <v>418</v>
      </c>
      <c r="B186" s="56" t="s">
        <v>419</v>
      </c>
      <c r="C186" s="56" t="s">
        <v>419</v>
      </c>
      <c r="D186" s="56" t="s">
        <v>68</v>
      </c>
      <c r="E186" s="49" t="s">
        <v>420</v>
      </c>
      <c r="F186" s="50" t="s">
        <v>183</v>
      </c>
      <c r="G186" s="68">
        <v>25</v>
      </c>
      <c r="H186" s="72">
        <v>66.61</v>
      </c>
      <c r="I186" s="83"/>
      <c r="J186" s="61" t="str">
        <f>IF(I186="","",IF(ISTEXT(I186),"NC",I186*G186))</f>
        <v/>
      </c>
      <c r="K186" s="9">
        <f>H186*G186</f>
        <v>1665.25</v>
      </c>
      <c r="N186" s="9"/>
    </row>
    <row r="187" spans="1:14" s="10" customFormat="1" x14ac:dyDescent="0.2">
      <c r="A187" s="52"/>
      <c r="B187" s="58"/>
      <c r="C187" s="58"/>
      <c r="D187" s="58"/>
      <c r="E187" s="53"/>
      <c r="F187" s="54"/>
      <c r="G187" s="71"/>
      <c r="H187" s="76" t="s">
        <v>29</v>
      </c>
      <c r="I187" s="84"/>
      <c r="J187" s="66">
        <f>SUM(J181:J186)</f>
        <v>0</v>
      </c>
      <c r="K187" s="9"/>
      <c r="N187" s="9"/>
    </row>
    <row r="188" spans="1:14" s="10" customFormat="1" ht="11.25" customHeight="1" x14ac:dyDescent="0.2">
      <c r="A188" s="59">
        <v>8</v>
      </c>
      <c r="B188" s="60"/>
      <c r="C188" s="60"/>
      <c r="D188" s="60"/>
      <c r="E188" s="82" t="s">
        <v>421</v>
      </c>
      <c r="F188" s="57"/>
      <c r="G188" s="70"/>
      <c r="H188" s="75"/>
      <c r="I188" s="85"/>
      <c r="J188" s="67"/>
    </row>
    <row r="189" spans="1:14" s="10" customFormat="1" ht="24" x14ac:dyDescent="0.2">
      <c r="A189" s="48" t="s">
        <v>422</v>
      </c>
      <c r="B189" s="56" t="s">
        <v>423</v>
      </c>
      <c r="C189" s="56" t="s">
        <v>423</v>
      </c>
      <c r="D189" s="56" t="s">
        <v>68</v>
      </c>
      <c r="E189" s="49" t="s">
        <v>424</v>
      </c>
      <c r="F189" s="50" t="s">
        <v>70</v>
      </c>
      <c r="G189" s="68">
        <v>708</v>
      </c>
      <c r="H189" s="72">
        <v>53.35</v>
      </c>
      <c r="I189" s="83"/>
      <c r="J189" s="61" t="str">
        <f t="shared" ref="J189" si="40">IF(I189="","",IF(ISTEXT(I189),"NC",I189*G189))</f>
        <v/>
      </c>
      <c r="K189" s="9">
        <f t="shared" ref="K189" si="41">H189*G189</f>
        <v>37771.800000000003</v>
      </c>
      <c r="N189" s="9"/>
    </row>
    <row r="190" spans="1:14" s="10" customFormat="1" x14ac:dyDescent="0.2">
      <c r="A190" s="52"/>
      <c r="B190" s="58"/>
      <c r="C190" s="58"/>
      <c r="D190" s="58"/>
      <c r="E190" s="53"/>
      <c r="F190" s="54"/>
      <c r="G190" s="71"/>
      <c r="H190" s="76" t="s">
        <v>29</v>
      </c>
      <c r="I190" s="84"/>
      <c r="J190" s="66">
        <f>SUM(J189:J189)</f>
        <v>0</v>
      </c>
      <c r="K190" s="9"/>
      <c r="N190" s="9"/>
    </row>
    <row r="191" spans="1:14" s="10" customFormat="1" ht="11.25" customHeight="1" x14ac:dyDescent="0.2">
      <c r="A191" s="59">
        <v>9</v>
      </c>
      <c r="B191" s="60"/>
      <c r="C191" s="60"/>
      <c r="D191" s="60"/>
      <c r="E191" s="82" t="s">
        <v>425</v>
      </c>
      <c r="F191" s="57"/>
      <c r="G191" s="70"/>
      <c r="H191" s="75"/>
      <c r="I191" s="85"/>
      <c r="J191" s="67"/>
    </row>
    <row r="192" spans="1:14" s="10" customFormat="1" ht="11.25" customHeight="1" x14ac:dyDescent="0.2">
      <c r="A192" s="88" t="s">
        <v>426</v>
      </c>
      <c r="B192" s="89"/>
      <c r="C192" s="89"/>
      <c r="D192" s="89"/>
      <c r="E192" s="90" t="s">
        <v>427</v>
      </c>
      <c r="F192" s="91"/>
      <c r="G192" s="92"/>
      <c r="H192" s="93"/>
      <c r="I192" s="94"/>
      <c r="J192" s="95"/>
    </row>
    <row r="193" spans="1:14" s="10" customFormat="1" ht="36" x14ac:dyDescent="0.2">
      <c r="A193" s="48" t="s">
        <v>428</v>
      </c>
      <c r="B193" s="56" t="s">
        <v>429</v>
      </c>
      <c r="C193" s="56" t="s">
        <v>429</v>
      </c>
      <c r="D193" s="56" t="s">
        <v>68</v>
      </c>
      <c r="E193" s="49" t="s">
        <v>430</v>
      </c>
      <c r="F193" s="50" t="s">
        <v>70</v>
      </c>
      <c r="G193" s="68">
        <v>2541.42</v>
      </c>
      <c r="H193" s="72">
        <v>6.14</v>
      </c>
      <c r="I193" s="83"/>
      <c r="J193" s="61" t="str">
        <f>IF(I193="","",IF(ISTEXT(I193),"NC",I193*G193))</f>
        <v/>
      </c>
      <c r="K193" s="9">
        <f>H193*G193</f>
        <v>15604.318799999999</v>
      </c>
      <c r="N193" s="9"/>
    </row>
    <row r="194" spans="1:14" s="10" customFormat="1" ht="11.25" customHeight="1" x14ac:dyDescent="0.2">
      <c r="A194" s="88" t="s">
        <v>431</v>
      </c>
      <c r="B194" s="89"/>
      <c r="C194" s="89"/>
      <c r="D194" s="89"/>
      <c r="E194" s="90" t="s">
        <v>432</v>
      </c>
      <c r="F194" s="91"/>
      <c r="G194" s="92"/>
      <c r="H194" s="93"/>
      <c r="I194" s="94"/>
      <c r="J194" s="95"/>
    </row>
    <row r="195" spans="1:14" s="10" customFormat="1" ht="48" x14ac:dyDescent="0.2">
      <c r="A195" s="48" t="s">
        <v>433</v>
      </c>
      <c r="B195" s="56" t="s">
        <v>434</v>
      </c>
      <c r="C195" s="56" t="s">
        <v>434</v>
      </c>
      <c r="D195" s="56" t="s">
        <v>68</v>
      </c>
      <c r="E195" s="49" t="s">
        <v>435</v>
      </c>
      <c r="F195" s="50" t="s">
        <v>70</v>
      </c>
      <c r="G195" s="68">
        <v>71.95</v>
      </c>
      <c r="H195" s="72">
        <v>52.65</v>
      </c>
      <c r="I195" s="83"/>
      <c r="J195" s="61" t="str">
        <f>IF(I195="","",IF(ISTEXT(I195),"NC",I195*G195))</f>
        <v/>
      </c>
      <c r="K195" s="9">
        <f>H195*G195</f>
        <v>3788.1675</v>
      </c>
      <c r="N195" s="9"/>
    </row>
    <row r="196" spans="1:14" s="10" customFormat="1" ht="48" x14ac:dyDescent="0.2">
      <c r="A196" s="48" t="s">
        <v>436</v>
      </c>
      <c r="B196" s="56" t="s">
        <v>437</v>
      </c>
      <c r="C196" s="56" t="s">
        <v>437</v>
      </c>
      <c r="D196" s="56" t="s">
        <v>68</v>
      </c>
      <c r="E196" s="49" t="s">
        <v>438</v>
      </c>
      <c r="F196" s="50" t="s">
        <v>70</v>
      </c>
      <c r="G196" s="68">
        <v>671.71</v>
      </c>
      <c r="H196" s="72">
        <v>91.08</v>
      </c>
      <c r="I196" s="83"/>
      <c r="J196" s="61" t="str">
        <f t="shared" ref="J196:J199" si="42">IF(I196="","",IF(ISTEXT(I196),"NC",I196*G196))</f>
        <v/>
      </c>
      <c r="K196" s="9">
        <f t="shared" ref="K196:K199" si="43">H196*G196</f>
        <v>61179.346799999999</v>
      </c>
      <c r="N196" s="9"/>
    </row>
    <row r="197" spans="1:14" s="10" customFormat="1" ht="48" x14ac:dyDescent="0.2">
      <c r="A197" s="48" t="s">
        <v>439</v>
      </c>
      <c r="B197" s="56" t="s">
        <v>440</v>
      </c>
      <c r="C197" s="56" t="s">
        <v>440</v>
      </c>
      <c r="D197" s="56" t="s">
        <v>68</v>
      </c>
      <c r="E197" s="49" t="s">
        <v>441</v>
      </c>
      <c r="F197" s="50" t="s">
        <v>70</v>
      </c>
      <c r="G197" s="68">
        <v>8.3000000000000007</v>
      </c>
      <c r="H197" s="72">
        <v>80.44</v>
      </c>
      <c r="I197" s="83"/>
      <c r="J197" s="61" t="str">
        <f t="shared" si="42"/>
        <v/>
      </c>
      <c r="K197" s="9">
        <f t="shared" si="43"/>
        <v>667.65200000000004</v>
      </c>
      <c r="N197" s="9"/>
    </row>
    <row r="198" spans="1:14" s="10" customFormat="1" ht="48" x14ac:dyDescent="0.2">
      <c r="A198" s="48" t="s">
        <v>442</v>
      </c>
      <c r="B198" s="56" t="s">
        <v>440</v>
      </c>
      <c r="C198" s="56" t="s">
        <v>440</v>
      </c>
      <c r="D198" s="56" t="s">
        <v>68</v>
      </c>
      <c r="E198" s="49" t="s">
        <v>441</v>
      </c>
      <c r="F198" s="50" t="s">
        <v>70</v>
      </c>
      <c r="G198" s="68">
        <v>8.7799999999999994</v>
      </c>
      <c r="H198" s="72">
        <v>80.44</v>
      </c>
      <c r="I198" s="83"/>
      <c r="J198" s="61" t="str">
        <f t="shared" si="42"/>
        <v/>
      </c>
      <c r="K198" s="9">
        <f t="shared" si="43"/>
        <v>706.26319999999998</v>
      </c>
      <c r="N198" s="9"/>
    </row>
    <row r="199" spans="1:14" s="10" customFormat="1" ht="48" x14ac:dyDescent="0.2">
      <c r="A199" s="48" t="s">
        <v>443</v>
      </c>
      <c r="B199" s="56" t="s">
        <v>440</v>
      </c>
      <c r="C199" s="56" t="s">
        <v>440</v>
      </c>
      <c r="D199" s="56" t="s">
        <v>68</v>
      </c>
      <c r="E199" s="49" t="s">
        <v>441</v>
      </c>
      <c r="F199" s="50" t="s">
        <v>70</v>
      </c>
      <c r="G199" s="68">
        <v>17.25</v>
      </c>
      <c r="H199" s="72">
        <v>80.44</v>
      </c>
      <c r="I199" s="83"/>
      <c r="J199" s="61" t="str">
        <f t="shared" si="42"/>
        <v/>
      </c>
      <c r="K199" s="9">
        <f t="shared" si="43"/>
        <v>1387.59</v>
      </c>
      <c r="N199" s="9"/>
    </row>
    <row r="200" spans="1:14" s="10" customFormat="1" ht="48" x14ac:dyDescent="0.2">
      <c r="A200" s="48" t="s">
        <v>444</v>
      </c>
      <c r="B200" s="56" t="s">
        <v>440</v>
      </c>
      <c r="C200" s="56" t="s">
        <v>440</v>
      </c>
      <c r="D200" s="56" t="s">
        <v>68</v>
      </c>
      <c r="E200" s="49" t="s">
        <v>441</v>
      </c>
      <c r="F200" s="50" t="s">
        <v>70</v>
      </c>
      <c r="G200" s="68">
        <v>166.07</v>
      </c>
      <c r="H200" s="72">
        <v>80.44</v>
      </c>
      <c r="I200" s="83"/>
      <c r="J200" s="61" t="str">
        <f t="shared" ref="J200:J203" si="44">IF(I200="","",IF(ISTEXT(I200),"NC",I200*G200))</f>
        <v/>
      </c>
      <c r="K200" s="9">
        <f t="shared" ref="K200:K203" si="45">H200*G200</f>
        <v>13358.6708</v>
      </c>
      <c r="N200" s="9"/>
    </row>
    <row r="201" spans="1:14" s="10" customFormat="1" ht="12" x14ac:dyDescent="0.2">
      <c r="A201" s="48" t="s">
        <v>445</v>
      </c>
      <c r="B201" s="56" t="s">
        <v>446</v>
      </c>
      <c r="C201" s="56" t="s">
        <v>447</v>
      </c>
      <c r="D201" s="56" t="s">
        <v>59</v>
      </c>
      <c r="E201" s="49" t="s">
        <v>448</v>
      </c>
      <c r="F201" s="50" t="s">
        <v>86</v>
      </c>
      <c r="G201" s="68">
        <v>238.6</v>
      </c>
      <c r="H201" s="72">
        <v>204.15</v>
      </c>
      <c r="I201" s="83"/>
      <c r="J201" s="61" t="str">
        <f t="shared" si="44"/>
        <v/>
      </c>
      <c r="K201" s="9">
        <f t="shared" si="45"/>
        <v>48710.19</v>
      </c>
      <c r="N201" s="9"/>
    </row>
    <row r="202" spans="1:14" s="10" customFormat="1" ht="24" x14ac:dyDescent="0.2">
      <c r="A202" s="48" t="s">
        <v>449</v>
      </c>
      <c r="B202" s="56" t="s">
        <v>450</v>
      </c>
      <c r="C202" s="56" t="s">
        <v>450</v>
      </c>
      <c r="D202" s="56" t="s">
        <v>68</v>
      </c>
      <c r="E202" s="49" t="s">
        <v>451</v>
      </c>
      <c r="F202" s="50" t="s">
        <v>70</v>
      </c>
      <c r="G202" s="68">
        <v>495.39</v>
      </c>
      <c r="H202" s="72">
        <v>101.06</v>
      </c>
      <c r="I202" s="83"/>
      <c r="J202" s="61" t="str">
        <f t="shared" si="44"/>
        <v/>
      </c>
      <c r="K202" s="9">
        <f t="shared" si="45"/>
        <v>50064.113400000002</v>
      </c>
      <c r="N202" s="9"/>
    </row>
    <row r="203" spans="1:14" s="10" customFormat="1" ht="96" x14ac:dyDescent="0.2">
      <c r="A203" s="48" t="s">
        <v>452</v>
      </c>
      <c r="B203" s="56" t="s">
        <v>453</v>
      </c>
      <c r="C203" s="56" t="s">
        <v>454</v>
      </c>
      <c r="D203" s="56" t="s">
        <v>59</v>
      </c>
      <c r="E203" s="49" t="s">
        <v>455</v>
      </c>
      <c r="F203" s="50" t="s">
        <v>60</v>
      </c>
      <c r="G203" s="68">
        <v>708</v>
      </c>
      <c r="H203" s="72">
        <v>114.31</v>
      </c>
      <c r="I203" s="83"/>
      <c r="J203" s="61" t="str">
        <f t="shared" si="44"/>
        <v/>
      </c>
      <c r="K203" s="9">
        <f t="shared" si="45"/>
        <v>80931.48</v>
      </c>
      <c r="N203" s="9"/>
    </row>
    <row r="204" spans="1:14" s="10" customFormat="1" ht="11.25" customHeight="1" x14ac:dyDescent="0.2">
      <c r="A204" s="88" t="s">
        <v>456</v>
      </c>
      <c r="B204" s="89"/>
      <c r="C204" s="89"/>
      <c r="D204" s="89"/>
      <c r="E204" s="90" t="s">
        <v>457</v>
      </c>
      <c r="F204" s="91"/>
      <c r="G204" s="92"/>
      <c r="H204" s="93"/>
      <c r="I204" s="94"/>
      <c r="J204" s="95"/>
    </row>
    <row r="205" spans="1:14" s="10" customFormat="1" ht="36" x14ac:dyDescent="0.2">
      <c r="A205" s="48" t="s">
        <v>458</v>
      </c>
      <c r="B205" s="56" t="s">
        <v>429</v>
      </c>
      <c r="C205" s="56" t="s">
        <v>429</v>
      </c>
      <c r="D205" s="56" t="s">
        <v>68</v>
      </c>
      <c r="E205" s="49" t="s">
        <v>430</v>
      </c>
      <c r="F205" s="50" t="s">
        <v>70</v>
      </c>
      <c r="G205" s="68">
        <v>708</v>
      </c>
      <c r="H205" s="72">
        <v>6.14</v>
      </c>
      <c r="I205" s="83"/>
      <c r="J205" s="61" t="str">
        <f>IF(I205="","",IF(ISTEXT(I205),"NC",I205*G205))</f>
        <v/>
      </c>
      <c r="K205" s="9">
        <f>H205*G205</f>
        <v>4347.12</v>
      </c>
      <c r="N205" s="9"/>
    </row>
    <row r="206" spans="1:14" s="10" customFormat="1" ht="48" x14ac:dyDescent="0.2">
      <c r="A206" s="48" t="s">
        <v>459</v>
      </c>
      <c r="B206" s="56" t="s">
        <v>434</v>
      </c>
      <c r="C206" s="56" t="s">
        <v>434</v>
      </c>
      <c r="D206" s="56" t="s">
        <v>68</v>
      </c>
      <c r="E206" s="49" t="s">
        <v>435</v>
      </c>
      <c r="F206" s="50" t="s">
        <v>70</v>
      </c>
      <c r="G206" s="68">
        <v>734.92</v>
      </c>
      <c r="H206" s="72">
        <v>52.65</v>
      </c>
      <c r="I206" s="83"/>
      <c r="J206" s="61" t="str">
        <f>IF(I206="","",IF(ISTEXT(I206),"NC",I206*G206))</f>
        <v/>
      </c>
      <c r="K206" s="9">
        <f>H206*G206</f>
        <v>38693.537999999993</v>
      </c>
      <c r="N206" s="9"/>
    </row>
    <row r="207" spans="1:14" s="10" customFormat="1" x14ac:dyDescent="0.2">
      <c r="A207" s="52"/>
      <c r="B207" s="58"/>
      <c r="C207" s="58"/>
      <c r="D207" s="58"/>
      <c r="E207" s="53"/>
      <c r="F207" s="54"/>
      <c r="G207" s="71"/>
      <c r="H207" s="76" t="s">
        <v>29</v>
      </c>
      <c r="I207" s="84"/>
      <c r="J207" s="66">
        <f>SUM(J193:J206)</f>
        <v>0</v>
      </c>
      <c r="K207" s="9"/>
      <c r="N207" s="9"/>
    </row>
    <row r="208" spans="1:14" s="10" customFormat="1" ht="11.25" customHeight="1" x14ac:dyDescent="0.2">
      <c r="A208" s="59">
        <v>10</v>
      </c>
      <c r="B208" s="60"/>
      <c r="C208" s="60"/>
      <c r="D208" s="60"/>
      <c r="E208" s="82" t="s">
        <v>460</v>
      </c>
      <c r="F208" s="57"/>
      <c r="G208" s="70"/>
      <c r="H208" s="75"/>
      <c r="I208" s="85"/>
      <c r="J208" s="67"/>
    </row>
    <row r="209" spans="1:14" s="10" customFormat="1" ht="11.25" customHeight="1" x14ac:dyDescent="0.2">
      <c r="A209" s="88" t="s">
        <v>461</v>
      </c>
      <c r="B209" s="89"/>
      <c r="C209" s="89"/>
      <c r="D209" s="89"/>
      <c r="E209" s="90" t="s">
        <v>462</v>
      </c>
      <c r="F209" s="91"/>
      <c r="G209" s="92"/>
      <c r="H209" s="93"/>
      <c r="I209" s="94"/>
      <c r="J209" s="95"/>
    </row>
    <row r="210" spans="1:14" s="10" customFormat="1" ht="48" x14ac:dyDescent="0.2">
      <c r="A210" s="48" t="s">
        <v>463</v>
      </c>
      <c r="B210" s="56" t="s">
        <v>464</v>
      </c>
      <c r="C210" s="56" t="s">
        <v>464</v>
      </c>
      <c r="D210" s="56" t="s">
        <v>68</v>
      </c>
      <c r="E210" s="49" t="s">
        <v>465</v>
      </c>
      <c r="F210" s="50" t="s">
        <v>70</v>
      </c>
      <c r="G210" s="68">
        <v>119.37</v>
      </c>
      <c r="H210" s="72">
        <v>46.21</v>
      </c>
      <c r="I210" s="83"/>
      <c r="J210" s="61" t="str">
        <f>IF(I210="","",IF(ISTEXT(I210),"NC",I210*G210))</f>
        <v/>
      </c>
      <c r="K210" s="9">
        <f>H210*G210</f>
        <v>5516.0877</v>
      </c>
      <c r="N210" s="9"/>
    </row>
    <row r="211" spans="1:14" s="10" customFormat="1" ht="36" x14ac:dyDescent="0.2">
      <c r="A211" s="48" t="s">
        <v>466</v>
      </c>
      <c r="B211" s="56" t="s">
        <v>467</v>
      </c>
      <c r="C211" s="56" t="s">
        <v>467</v>
      </c>
      <c r="D211" s="56" t="s">
        <v>68</v>
      </c>
      <c r="E211" s="49" t="s">
        <v>468</v>
      </c>
      <c r="F211" s="50" t="s">
        <v>70</v>
      </c>
      <c r="G211" s="68">
        <v>382.52</v>
      </c>
      <c r="H211" s="72">
        <v>44.52</v>
      </c>
      <c r="I211" s="83"/>
      <c r="J211" s="61" t="str">
        <f t="shared" ref="J211:J223" si="46">IF(I211="","",IF(ISTEXT(I211),"NC",I211*G211))</f>
        <v/>
      </c>
      <c r="K211" s="9">
        <f t="shared" ref="K211:K223" si="47">H211*G211</f>
        <v>17029.790400000002</v>
      </c>
      <c r="N211" s="9"/>
    </row>
    <row r="212" spans="1:14" s="10" customFormat="1" ht="24" x14ac:dyDescent="0.2">
      <c r="A212" s="48" t="s">
        <v>469</v>
      </c>
      <c r="B212" s="56" t="s">
        <v>470</v>
      </c>
      <c r="C212" s="56" t="s">
        <v>470</v>
      </c>
      <c r="D212" s="56" t="s">
        <v>68</v>
      </c>
      <c r="E212" s="49" t="s">
        <v>471</v>
      </c>
      <c r="F212" s="50" t="s">
        <v>70</v>
      </c>
      <c r="G212" s="68">
        <v>23.72</v>
      </c>
      <c r="H212" s="72">
        <v>83.52</v>
      </c>
      <c r="I212" s="83"/>
      <c r="J212" s="61" t="str">
        <f t="shared" ref="J212:J215" si="48">IF(I212="","",IF(ISTEXT(I212),"NC",I212*G212))</f>
        <v/>
      </c>
      <c r="K212" s="9">
        <f t="shared" ref="K212:K215" si="49">H212*G212</f>
        <v>1981.0943999999997</v>
      </c>
      <c r="N212" s="9"/>
    </row>
    <row r="213" spans="1:14" s="10" customFormat="1" ht="36" x14ac:dyDescent="0.2">
      <c r="A213" s="48" t="s">
        <v>472</v>
      </c>
      <c r="B213" s="56" t="s">
        <v>473</v>
      </c>
      <c r="C213" s="56" t="s">
        <v>473</v>
      </c>
      <c r="D213" s="56" t="s">
        <v>68</v>
      </c>
      <c r="E213" s="49" t="s">
        <v>474</v>
      </c>
      <c r="F213" s="50" t="s">
        <v>70</v>
      </c>
      <c r="G213" s="68">
        <v>228.05</v>
      </c>
      <c r="H213" s="72">
        <v>68.34</v>
      </c>
      <c r="I213" s="83"/>
      <c r="J213" s="61" t="str">
        <f t="shared" si="48"/>
        <v/>
      </c>
      <c r="K213" s="9">
        <f t="shared" si="49"/>
        <v>15584.937000000002</v>
      </c>
      <c r="N213" s="9"/>
    </row>
    <row r="214" spans="1:14" s="10" customFormat="1" ht="36" x14ac:dyDescent="0.2">
      <c r="A214" s="48" t="s">
        <v>475</v>
      </c>
      <c r="B214" s="56" t="s">
        <v>476</v>
      </c>
      <c r="C214" s="56" t="s">
        <v>476</v>
      </c>
      <c r="D214" s="56" t="s">
        <v>68</v>
      </c>
      <c r="E214" s="49" t="s">
        <v>477</v>
      </c>
      <c r="F214" s="50" t="s">
        <v>70</v>
      </c>
      <c r="G214" s="68">
        <v>347.46</v>
      </c>
      <c r="H214" s="72">
        <v>122.22</v>
      </c>
      <c r="I214" s="83"/>
      <c r="J214" s="61" t="str">
        <f t="shared" si="48"/>
        <v/>
      </c>
      <c r="K214" s="9">
        <f t="shared" si="49"/>
        <v>42466.561199999996</v>
      </c>
      <c r="N214" s="9"/>
    </row>
    <row r="215" spans="1:14" s="10" customFormat="1" ht="24" x14ac:dyDescent="0.2">
      <c r="A215" s="48" t="s">
        <v>478</v>
      </c>
      <c r="B215" s="56" t="s">
        <v>479</v>
      </c>
      <c r="C215" s="56" t="s">
        <v>479</v>
      </c>
      <c r="D215" s="56" t="s">
        <v>68</v>
      </c>
      <c r="E215" s="49" t="s">
        <v>480</v>
      </c>
      <c r="F215" s="50" t="s">
        <v>70</v>
      </c>
      <c r="G215" s="68">
        <v>394.65</v>
      </c>
      <c r="H215" s="72">
        <v>237.51</v>
      </c>
      <c r="I215" s="83"/>
      <c r="J215" s="61" t="str">
        <f t="shared" si="48"/>
        <v/>
      </c>
      <c r="K215" s="9">
        <f t="shared" si="49"/>
        <v>93733.321499999991</v>
      </c>
      <c r="N215" s="9"/>
    </row>
    <row r="216" spans="1:14" s="10" customFormat="1" ht="24" x14ac:dyDescent="0.2">
      <c r="A216" s="48" t="s">
        <v>481</v>
      </c>
      <c r="B216" s="56" t="s">
        <v>482</v>
      </c>
      <c r="C216" s="56" t="s">
        <v>482</v>
      </c>
      <c r="D216" s="56" t="s">
        <v>68</v>
      </c>
      <c r="E216" s="49" t="s">
        <v>483</v>
      </c>
      <c r="F216" s="50" t="s">
        <v>183</v>
      </c>
      <c r="G216" s="68">
        <v>0.81</v>
      </c>
      <c r="H216" s="72">
        <v>204.14</v>
      </c>
      <c r="I216" s="83"/>
      <c r="J216" s="61" t="str">
        <f t="shared" si="46"/>
        <v/>
      </c>
      <c r="K216" s="9">
        <f t="shared" si="47"/>
        <v>165.35339999999999</v>
      </c>
      <c r="N216" s="9"/>
    </row>
    <row r="217" spans="1:14" s="10" customFormat="1" ht="24" x14ac:dyDescent="0.2">
      <c r="A217" s="48" t="s">
        <v>484</v>
      </c>
      <c r="B217" s="56" t="s">
        <v>482</v>
      </c>
      <c r="C217" s="56" t="s">
        <v>482</v>
      </c>
      <c r="D217" s="56" t="s">
        <v>68</v>
      </c>
      <c r="E217" s="49" t="s">
        <v>483</v>
      </c>
      <c r="F217" s="50" t="s">
        <v>183</v>
      </c>
      <c r="G217" s="68">
        <v>2.94</v>
      </c>
      <c r="H217" s="72">
        <v>204.14</v>
      </c>
      <c r="I217" s="83"/>
      <c r="J217" s="61" t="str">
        <f t="shared" si="46"/>
        <v/>
      </c>
      <c r="K217" s="9">
        <f t="shared" si="47"/>
        <v>600.1715999999999</v>
      </c>
      <c r="N217" s="9"/>
    </row>
    <row r="218" spans="1:14" s="10" customFormat="1" ht="24" x14ac:dyDescent="0.2">
      <c r="A218" s="48" t="s">
        <v>485</v>
      </c>
      <c r="B218" s="56" t="s">
        <v>482</v>
      </c>
      <c r="C218" s="56" t="s">
        <v>482</v>
      </c>
      <c r="D218" s="56" t="s">
        <v>68</v>
      </c>
      <c r="E218" s="49" t="s">
        <v>483</v>
      </c>
      <c r="F218" s="50" t="s">
        <v>183</v>
      </c>
      <c r="G218" s="68">
        <v>4.5</v>
      </c>
      <c r="H218" s="72">
        <v>204.14</v>
      </c>
      <c r="I218" s="83"/>
      <c r="J218" s="61" t="str">
        <f t="shared" si="46"/>
        <v/>
      </c>
      <c r="K218" s="9">
        <f t="shared" si="47"/>
        <v>918.62999999999988</v>
      </c>
      <c r="N218" s="9"/>
    </row>
    <row r="219" spans="1:14" s="10" customFormat="1" ht="24" x14ac:dyDescent="0.2">
      <c r="A219" s="48" t="s">
        <v>486</v>
      </c>
      <c r="B219" s="56" t="s">
        <v>487</v>
      </c>
      <c r="C219" s="56" t="s">
        <v>487</v>
      </c>
      <c r="D219" s="56" t="s">
        <v>68</v>
      </c>
      <c r="E219" s="49" t="s">
        <v>488</v>
      </c>
      <c r="F219" s="50" t="s">
        <v>183</v>
      </c>
      <c r="G219" s="68">
        <v>132.1</v>
      </c>
      <c r="H219" s="72">
        <v>22.28</v>
      </c>
      <c r="I219" s="83"/>
      <c r="J219" s="61" t="str">
        <f t="shared" si="46"/>
        <v/>
      </c>
      <c r="K219" s="9">
        <f t="shared" si="47"/>
        <v>2943.1880000000001</v>
      </c>
      <c r="N219" s="9"/>
    </row>
    <row r="220" spans="1:14" s="10" customFormat="1" ht="24" x14ac:dyDescent="0.2">
      <c r="A220" s="48" t="s">
        <v>489</v>
      </c>
      <c r="B220" s="56" t="s">
        <v>490</v>
      </c>
      <c r="C220" s="56" t="s">
        <v>491</v>
      </c>
      <c r="D220" s="56" t="s">
        <v>59</v>
      </c>
      <c r="E220" s="49" t="s">
        <v>492</v>
      </c>
      <c r="F220" s="50" t="s">
        <v>86</v>
      </c>
      <c r="G220" s="68">
        <v>238.6</v>
      </c>
      <c r="H220" s="72">
        <v>53.44</v>
      </c>
      <c r="I220" s="83"/>
      <c r="J220" s="61" t="str">
        <f t="shared" si="46"/>
        <v/>
      </c>
      <c r="K220" s="9">
        <f t="shared" si="47"/>
        <v>12750.784</v>
      </c>
      <c r="N220" s="9"/>
    </row>
    <row r="221" spans="1:14" s="10" customFormat="1" ht="24" x14ac:dyDescent="0.2">
      <c r="A221" s="48" t="s">
        <v>493</v>
      </c>
      <c r="B221" s="56" t="s">
        <v>494</v>
      </c>
      <c r="C221" s="56" t="s">
        <v>495</v>
      </c>
      <c r="D221" s="56" t="s">
        <v>59</v>
      </c>
      <c r="E221" s="49" t="s">
        <v>496</v>
      </c>
      <c r="F221" s="50" t="s">
        <v>86</v>
      </c>
      <c r="G221" s="68">
        <v>238.6</v>
      </c>
      <c r="H221" s="72">
        <v>30.65</v>
      </c>
      <c r="I221" s="83"/>
      <c r="J221" s="61" t="str">
        <f t="shared" si="46"/>
        <v/>
      </c>
      <c r="K221" s="9">
        <f t="shared" si="47"/>
        <v>7313.0899999999992</v>
      </c>
      <c r="N221" s="9"/>
    </row>
    <row r="222" spans="1:14" s="10" customFormat="1" ht="24" x14ac:dyDescent="0.2">
      <c r="A222" s="48" t="s">
        <v>497</v>
      </c>
      <c r="B222" s="56" t="s">
        <v>498</v>
      </c>
      <c r="C222" s="56" t="s">
        <v>498</v>
      </c>
      <c r="D222" s="56" t="s">
        <v>68</v>
      </c>
      <c r="E222" s="49" t="s">
        <v>499</v>
      </c>
      <c r="F222" s="50" t="s">
        <v>183</v>
      </c>
      <c r="G222" s="68">
        <v>99.15</v>
      </c>
      <c r="H222" s="72">
        <v>141.88</v>
      </c>
      <c r="I222" s="83"/>
      <c r="J222" s="61" t="str">
        <f t="shared" si="46"/>
        <v/>
      </c>
      <c r="K222" s="9">
        <f t="shared" si="47"/>
        <v>14067.402</v>
      </c>
      <c r="N222" s="9"/>
    </row>
    <row r="223" spans="1:14" s="10" customFormat="1" ht="12" x14ac:dyDescent="0.2">
      <c r="A223" s="48" t="s">
        <v>500</v>
      </c>
      <c r="B223" s="56" t="s">
        <v>501</v>
      </c>
      <c r="C223" s="56" t="s">
        <v>502</v>
      </c>
      <c r="D223" s="56" t="s">
        <v>59</v>
      </c>
      <c r="E223" s="49" t="s">
        <v>503</v>
      </c>
      <c r="F223" s="50" t="s">
        <v>86</v>
      </c>
      <c r="G223" s="68">
        <v>1.75</v>
      </c>
      <c r="H223" s="72">
        <v>178.27</v>
      </c>
      <c r="I223" s="83"/>
      <c r="J223" s="61" t="str">
        <f t="shared" si="46"/>
        <v/>
      </c>
      <c r="K223" s="9">
        <f t="shared" si="47"/>
        <v>311.97250000000003</v>
      </c>
      <c r="N223" s="9"/>
    </row>
    <row r="224" spans="1:14" s="10" customFormat="1" ht="11.25" customHeight="1" x14ac:dyDescent="0.2">
      <c r="A224" s="88" t="s">
        <v>504</v>
      </c>
      <c r="B224" s="89"/>
      <c r="C224" s="89"/>
      <c r="D224" s="89"/>
      <c r="E224" s="90" t="s">
        <v>505</v>
      </c>
      <c r="F224" s="91"/>
      <c r="G224" s="92"/>
      <c r="H224" s="93"/>
      <c r="I224" s="94"/>
      <c r="J224" s="95"/>
    </row>
    <row r="225" spans="1:14" s="10" customFormat="1" ht="48" x14ac:dyDescent="0.2">
      <c r="A225" s="48" t="s">
        <v>506</v>
      </c>
      <c r="B225" s="56" t="s">
        <v>507</v>
      </c>
      <c r="C225" s="56" t="s">
        <v>507</v>
      </c>
      <c r="D225" s="56" t="s">
        <v>68</v>
      </c>
      <c r="E225" s="49" t="s">
        <v>508</v>
      </c>
      <c r="F225" s="50" t="s">
        <v>70</v>
      </c>
      <c r="G225" s="68">
        <v>387.78</v>
      </c>
      <c r="H225" s="72">
        <v>161.22</v>
      </c>
      <c r="I225" s="83"/>
      <c r="J225" s="61" t="str">
        <f>IF(I225="","",IF(ISTEXT(I225),"NC",I225*G225))</f>
        <v/>
      </c>
      <c r="K225" s="9">
        <f>H225*G225</f>
        <v>62517.891599999995</v>
      </c>
      <c r="N225" s="9"/>
    </row>
    <row r="226" spans="1:14" s="10" customFormat="1" ht="36" x14ac:dyDescent="0.2">
      <c r="A226" s="48" t="s">
        <v>509</v>
      </c>
      <c r="B226" s="56" t="s">
        <v>510</v>
      </c>
      <c r="C226" s="56" t="s">
        <v>510</v>
      </c>
      <c r="D226" s="56" t="s">
        <v>68</v>
      </c>
      <c r="E226" s="49" t="s">
        <v>511</v>
      </c>
      <c r="F226" s="50" t="s">
        <v>120</v>
      </c>
      <c r="G226" s="68">
        <v>22.06</v>
      </c>
      <c r="H226" s="72">
        <v>467.95</v>
      </c>
      <c r="I226" s="83"/>
      <c r="J226" s="61" t="str">
        <f t="shared" ref="J226:J229" si="50">IF(I226="","",IF(ISTEXT(I226),"NC",I226*G226))</f>
        <v/>
      </c>
      <c r="K226" s="9">
        <f t="shared" ref="K226:K229" si="51">H226*G226</f>
        <v>10322.976999999999</v>
      </c>
      <c r="N226" s="9"/>
    </row>
    <row r="227" spans="1:14" s="10" customFormat="1" ht="36" x14ac:dyDescent="0.2">
      <c r="A227" s="48" t="s">
        <v>512</v>
      </c>
      <c r="B227" s="56" t="s">
        <v>513</v>
      </c>
      <c r="C227" s="56" t="s">
        <v>513</v>
      </c>
      <c r="D227" s="56" t="s">
        <v>68</v>
      </c>
      <c r="E227" s="49" t="s">
        <v>514</v>
      </c>
      <c r="F227" s="50" t="s">
        <v>70</v>
      </c>
      <c r="G227" s="68">
        <v>68.260000000000005</v>
      </c>
      <c r="H227" s="72">
        <v>101.5</v>
      </c>
      <c r="I227" s="83"/>
      <c r="J227" s="61" t="str">
        <f t="shared" si="50"/>
        <v/>
      </c>
      <c r="K227" s="9">
        <f t="shared" si="51"/>
        <v>6928.39</v>
      </c>
      <c r="N227" s="9"/>
    </row>
    <row r="228" spans="1:14" s="10" customFormat="1" ht="24" x14ac:dyDescent="0.2">
      <c r="A228" s="48" t="s">
        <v>515</v>
      </c>
      <c r="B228" s="56" t="s">
        <v>482</v>
      </c>
      <c r="C228" s="56" t="s">
        <v>482</v>
      </c>
      <c r="D228" s="56" t="s">
        <v>68</v>
      </c>
      <c r="E228" s="49" t="s">
        <v>483</v>
      </c>
      <c r="F228" s="50" t="s">
        <v>183</v>
      </c>
      <c r="G228" s="68">
        <v>7.63</v>
      </c>
      <c r="H228" s="72">
        <v>204.14</v>
      </c>
      <c r="I228" s="83"/>
      <c r="J228" s="61" t="str">
        <f t="shared" si="50"/>
        <v/>
      </c>
      <c r="K228" s="9">
        <f t="shared" si="51"/>
        <v>1557.5881999999999</v>
      </c>
      <c r="N228" s="9"/>
    </row>
    <row r="229" spans="1:14" s="10" customFormat="1" ht="24" x14ac:dyDescent="0.2">
      <c r="A229" s="48" t="s">
        <v>516</v>
      </c>
      <c r="B229" s="56" t="s">
        <v>482</v>
      </c>
      <c r="C229" s="56" t="s">
        <v>482</v>
      </c>
      <c r="D229" s="56" t="s">
        <v>68</v>
      </c>
      <c r="E229" s="49" t="s">
        <v>483</v>
      </c>
      <c r="F229" s="50" t="s">
        <v>183</v>
      </c>
      <c r="G229" s="68">
        <v>1.38</v>
      </c>
      <c r="H229" s="72">
        <v>204.14</v>
      </c>
      <c r="I229" s="83"/>
      <c r="J229" s="61" t="str">
        <f t="shared" si="50"/>
        <v/>
      </c>
      <c r="K229" s="9">
        <f t="shared" si="51"/>
        <v>281.71319999999997</v>
      </c>
      <c r="N229" s="9"/>
    </row>
    <row r="230" spans="1:14" s="10" customFormat="1" ht="36" x14ac:dyDescent="0.2">
      <c r="A230" s="48" t="s">
        <v>517</v>
      </c>
      <c r="B230" s="56" t="s">
        <v>518</v>
      </c>
      <c r="C230" s="56" t="s">
        <v>519</v>
      </c>
      <c r="D230" s="56" t="s">
        <v>59</v>
      </c>
      <c r="E230" s="49" t="s">
        <v>520</v>
      </c>
      <c r="F230" s="50" t="s">
        <v>60</v>
      </c>
      <c r="G230" s="68">
        <v>27.24</v>
      </c>
      <c r="H230" s="72">
        <v>67.64</v>
      </c>
      <c r="I230" s="83"/>
      <c r="J230" s="61" t="str">
        <f>IF(I230="","",IF(ISTEXT(I230),"NC",I230*G230))</f>
        <v/>
      </c>
      <c r="K230" s="9"/>
      <c r="N230" s="9"/>
    </row>
    <row r="231" spans="1:14" s="10" customFormat="1" ht="12" x14ac:dyDescent="0.2">
      <c r="A231" s="48" t="s">
        <v>521</v>
      </c>
      <c r="B231" s="56" t="s">
        <v>522</v>
      </c>
      <c r="C231" s="56" t="s">
        <v>522</v>
      </c>
      <c r="D231" s="56" t="s">
        <v>68</v>
      </c>
      <c r="E231" s="49" t="s">
        <v>523</v>
      </c>
      <c r="F231" s="50" t="s">
        <v>70</v>
      </c>
      <c r="G231" s="68">
        <v>354.18</v>
      </c>
      <c r="H231" s="72">
        <v>20.29</v>
      </c>
      <c r="I231" s="83"/>
      <c r="J231" s="61" t="str">
        <f>IF(I231="","",IF(ISTEXT(I231),"NC",I231*G231))</f>
        <v/>
      </c>
      <c r="K231" s="9">
        <f>H231*G231</f>
        <v>7186.3121999999994</v>
      </c>
      <c r="N231" s="9"/>
    </row>
    <row r="232" spans="1:14" s="10" customFormat="1" x14ac:dyDescent="0.2">
      <c r="A232" s="52"/>
      <c r="B232" s="58"/>
      <c r="C232" s="58"/>
      <c r="D232" s="58"/>
      <c r="E232" s="53"/>
      <c r="F232" s="54"/>
      <c r="G232" s="71"/>
      <c r="H232" s="76" t="s">
        <v>29</v>
      </c>
      <c r="I232" s="84"/>
      <c r="J232" s="66">
        <f>SUM(J210:J231)</f>
        <v>0</v>
      </c>
      <c r="K232" s="9"/>
      <c r="N232" s="9"/>
    </row>
    <row r="233" spans="1:14" s="10" customFormat="1" ht="11.25" customHeight="1" x14ac:dyDescent="0.2">
      <c r="A233" s="59">
        <v>11</v>
      </c>
      <c r="B233" s="60"/>
      <c r="C233" s="60"/>
      <c r="D233" s="60"/>
      <c r="E233" s="82" t="s">
        <v>524</v>
      </c>
      <c r="F233" s="57"/>
      <c r="G233" s="70"/>
      <c r="H233" s="75"/>
      <c r="I233" s="85"/>
      <c r="J233" s="67"/>
    </row>
    <row r="234" spans="1:14" s="10" customFormat="1" ht="11.25" customHeight="1" x14ac:dyDescent="0.2">
      <c r="A234" s="88" t="s">
        <v>525</v>
      </c>
      <c r="B234" s="89"/>
      <c r="C234" s="89"/>
      <c r="D234" s="89"/>
      <c r="E234" s="90" t="s">
        <v>427</v>
      </c>
      <c r="F234" s="91"/>
      <c r="G234" s="92"/>
      <c r="H234" s="93"/>
      <c r="I234" s="94"/>
      <c r="J234" s="95"/>
    </row>
    <row r="235" spans="1:14" s="10" customFormat="1" ht="36" x14ac:dyDescent="0.2">
      <c r="A235" s="48" t="s">
        <v>526</v>
      </c>
      <c r="B235" s="56" t="s">
        <v>527</v>
      </c>
      <c r="C235" s="56" t="s">
        <v>527</v>
      </c>
      <c r="D235" s="56" t="s">
        <v>68</v>
      </c>
      <c r="E235" s="49" t="s">
        <v>528</v>
      </c>
      <c r="F235" s="50" t="s">
        <v>70</v>
      </c>
      <c r="G235" s="68">
        <v>806.87</v>
      </c>
      <c r="H235" s="72">
        <v>30.34</v>
      </c>
      <c r="I235" s="83"/>
      <c r="J235" s="61" t="str">
        <f>IF(I235="","",IF(ISTEXT(I235),"NC",I235*G235))</f>
        <v/>
      </c>
      <c r="K235" s="9">
        <f>H235*G235</f>
        <v>24480.435799999999</v>
      </c>
      <c r="N235" s="9"/>
    </row>
    <row r="236" spans="1:14" s="10" customFormat="1" ht="24" x14ac:dyDescent="0.2">
      <c r="A236" s="48" t="s">
        <v>529</v>
      </c>
      <c r="B236" s="56" t="s">
        <v>530</v>
      </c>
      <c r="C236" s="56" t="s">
        <v>530</v>
      </c>
      <c r="D236" s="56" t="s">
        <v>68</v>
      </c>
      <c r="E236" s="49" t="s">
        <v>531</v>
      </c>
      <c r="F236" s="50" t="s">
        <v>70</v>
      </c>
      <c r="G236" s="68">
        <v>806.87</v>
      </c>
      <c r="H236" s="72">
        <v>20.34</v>
      </c>
      <c r="I236" s="83"/>
      <c r="J236" s="61" t="str">
        <f t="shared" ref="J236:J242" si="52">IF(I236="","",IF(ISTEXT(I236),"NC",I236*G236))</f>
        <v/>
      </c>
      <c r="K236" s="9">
        <f t="shared" ref="K236:K242" si="53">H236*G236</f>
        <v>16411.735799999999</v>
      </c>
      <c r="N236" s="9"/>
    </row>
    <row r="237" spans="1:14" s="10" customFormat="1" ht="24" x14ac:dyDescent="0.2">
      <c r="A237" s="48" t="s">
        <v>532</v>
      </c>
      <c r="B237" s="56" t="s">
        <v>533</v>
      </c>
      <c r="C237" s="56" t="s">
        <v>533</v>
      </c>
      <c r="D237" s="56" t="s">
        <v>68</v>
      </c>
      <c r="E237" s="49" t="s">
        <v>534</v>
      </c>
      <c r="F237" s="50" t="s">
        <v>70</v>
      </c>
      <c r="G237" s="68">
        <v>708</v>
      </c>
      <c r="H237" s="72">
        <v>23.3</v>
      </c>
      <c r="I237" s="83"/>
      <c r="J237" s="61" t="str">
        <f t="shared" ref="J237:J238" si="54">IF(I237="","",IF(ISTEXT(I237),"NC",I237*G237))</f>
        <v/>
      </c>
      <c r="K237" s="9">
        <f t="shared" ref="K237:K238" si="55">H237*G237</f>
        <v>16496.400000000001</v>
      </c>
      <c r="N237" s="9"/>
    </row>
    <row r="238" spans="1:14" s="10" customFormat="1" ht="24" x14ac:dyDescent="0.2">
      <c r="A238" s="48" t="s">
        <v>535</v>
      </c>
      <c r="B238" s="56" t="s">
        <v>536</v>
      </c>
      <c r="C238" s="56" t="s">
        <v>536</v>
      </c>
      <c r="D238" s="56" t="s">
        <v>68</v>
      </c>
      <c r="E238" s="49" t="s">
        <v>537</v>
      </c>
      <c r="F238" s="50" t="s">
        <v>70</v>
      </c>
      <c r="G238" s="68">
        <v>188.92</v>
      </c>
      <c r="H238" s="72">
        <v>23.17</v>
      </c>
      <c r="I238" s="83"/>
      <c r="J238" s="61" t="str">
        <f t="shared" si="54"/>
        <v/>
      </c>
      <c r="K238" s="9">
        <f t="shared" si="55"/>
        <v>4377.2763999999997</v>
      </c>
      <c r="N238" s="9"/>
    </row>
    <row r="239" spans="1:14" s="10" customFormat="1" ht="24" x14ac:dyDescent="0.2">
      <c r="A239" s="48" t="s">
        <v>538</v>
      </c>
      <c r="B239" s="56" t="s">
        <v>536</v>
      </c>
      <c r="C239" s="56" t="s">
        <v>536</v>
      </c>
      <c r="D239" s="56" t="s">
        <v>68</v>
      </c>
      <c r="E239" s="49" t="s">
        <v>537</v>
      </c>
      <c r="F239" s="50" t="s">
        <v>70</v>
      </c>
      <c r="G239" s="68">
        <v>23.86</v>
      </c>
      <c r="H239" s="72">
        <v>23.17</v>
      </c>
      <c r="I239" s="83"/>
      <c r="J239" s="61" t="str">
        <f t="shared" si="52"/>
        <v/>
      </c>
      <c r="K239" s="9">
        <f t="shared" si="53"/>
        <v>552.83620000000008</v>
      </c>
      <c r="N239" s="9"/>
    </row>
    <row r="240" spans="1:14" s="10" customFormat="1" ht="48" x14ac:dyDescent="0.2">
      <c r="A240" s="48" t="s">
        <v>539</v>
      </c>
      <c r="B240" s="56" t="s">
        <v>540</v>
      </c>
      <c r="C240" s="56" t="s">
        <v>540</v>
      </c>
      <c r="D240" s="56" t="s">
        <v>68</v>
      </c>
      <c r="E240" s="49" t="s">
        <v>541</v>
      </c>
      <c r="F240" s="50" t="s">
        <v>70</v>
      </c>
      <c r="G240" s="68">
        <v>515.99</v>
      </c>
      <c r="H240" s="72">
        <v>34.64</v>
      </c>
      <c r="I240" s="83"/>
      <c r="J240" s="61" t="str">
        <f t="shared" si="52"/>
        <v/>
      </c>
      <c r="K240" s="9">
        <f t="shared" si="53"/>
        <v>17873.893599999999</v>
      </c>
      <c r="N240" s="9"/>
    </row>
    <row r="241" spans="1:14" s="10" customFormat="1" ht="36" x14ac:dyDescent="0.2">
      <c r="A241" s="48" t="s">
        <v>542</v>
      </c>
      <c r="B241" s="56" t="s">
        <v>543</v>
      </c>
      <c r="C241" s="56" t="s">
        <v>544</v>
      </c>
      <c r="D241" s="56" t="s">
        <v>59</v>
      </c>
      <c r="E241" s="49" t="s">
        <v>545</v>
      </c>
      <c r="F241" s="50" t="s">
        <v>60</v>
      </c>
      <c r="G241" s="68">
        <v>189.04</v>
      </c>
      <c r="H241" s="72">
        <v>147.78</v>
      </c>
      <c r="I241" s="83"/>
      <c r="J241" s="61" t="str">
        <f t="shared" si="52"/>
        <v/>
      </c>
      <c r="K241" s="9">
        <f t="shared" si="53"/>
        <v>27936.331200000001</v>
      </c>
      <c r="N241" s="9"/>
    </row>
    <row r="242" spans="1:14" s="10" customFormat="1" ht="48" x14ac:dyDescent="0.2">
      <c r="A242" s="48" t="s">
        <v>546</v>
      </c>
      <c r="B242" s="56" t="s">
        <v>540</v>
      </c>
      <c r="C242" s="56" t="s">
        <v>540</v>
      </c>
      <c r="D242" s="56" t="s">
        <v>68</v>
      </c>
      <c r="E242" s="49" t="s">
        <v>541</v>
      </c>
      <c r="F242" s="50" t="s">
        <v>70</v>
      </c>
      <c r="G242" s="68">
        <v>247.08</v>
      </c>
      <c r="H242" s="72">
        <v>34.64</v>
      </c>
      <c r="I242" s="83"/>
      <c r="J242" s="61" t="str">
        <f t="shared" si="52"/>
        <v/>
      </c>
      <c r="K242" s="9">
        <f t="shared" si="53"/>
        <v>8558.851200000001</v>
      </c>
      <c r="N242" s="9"/>
    </row>
    <row r="243" spans="1:14" s="10" customFormat="1" ht="11.25" customHeight="1" x14ac:dyDescent="0.2">
      <c r="A243" s="88" t="s">
        <v>547</v>
      </c>
      <c r="B243" s="89"/>
      <c r="C243" s="89"/>
      <c r="D243" s="89"/>
      <c r="E243" s="90" t="s">
        <v>457</v>
      </c>
      <c r="F243" s="91"/>
      <c r="G243" s="92"/>
      <c r="H243" s="93"/>
      <c r="I243" s="94"/>
      <c r="J243" s="95"/>
    </row>
    <row r="244" spans="1:14" s="10" customFormat="1" ht="24" x14ac:dyDescent="0.2">
      <c r="A244" s="48" t="s">
        <v>548</v>
      </c>
      <c r="B244" s="56" t="s">
        <v>549</v>
      </c>
      <c r="C244" s="56" t="s">
        <v>549</v>
      </c>
      <c r="D244" s="56" t="s">
        <v>68</v>
      </c>
      <c r="E244" s="49" t="s">
        <v>550</v>
      </c>
      <c r="F244" s="50" t="s">
        <v>70</v>
      </c>
      <c r="G244" s="68">
        <v>91.79</v>
      </c>
      <c r="H244" s="72">
        <v>41.88</v>
      </c>
      <c r="I244" s="83"/>
      <c r="J244" s="61" t="str">
        <f>IF(I244="","",IF(ISTEXT(I244),"NC",I244*G244))</f>
        <v/>
      </c>
      <c r="K244" s="9">
        <f>H244*G244</f>
        <v>3844.1652000000004</v>
      </c>
      <c r="N244" s="9"/>
    </row>
    <row r="245" spans="1:14" s="10" customFormat="1" ht="24" x14ac:dyDescent="0.2">
      <c r="A245" s="48" t="s">
        <v>551</v>
      </c>
      <c r="B245" s="56" t="s">
        <v>530</v>
      </c>
      <c r="C245" s="56" t="s">
        <v>530</v>
      </c>
      <c r="D245" s="56" t="s">
        <v>68</v>
      </c>
      <c r="E245" s="49" t="s">
        <v>531</v>
      </c>
      <c r="F245" s="50" t="s">
        <v>70</v>
      </c>
      <c r="G245" s="68">
        <v>91.79</v>
      </c>
      <c r="H245" s="72">
        <v>20.34</v>
      </c>
      <c r="I245" s="83"/>
      <c r="J245" s="61" t="str">
        <f t="shared" ref="J245" si="56">IF(I245="","",IF(ISTEXT(I245),"NC",I245*G245))</f>
        <v/>
      </c>
      <c r="K245" s="9">
        <f t="shared" ref="K245" si="57">H245*G245</f>
        <v>1867.0086000000001</v>
      </c>
      <c r="N245" s="9"/>
    </row>
    <row r="246" spans="1:14" s="10" customFormat="1" x14ac:dyDescent="0.2">
      <c r="A246" s="52"/>
      <c r="B246" s="58"/>
      <c r="C246" s="58"/>
      <c r="D246" s="58"/>
      <c r="E246" s="53"/>
      <c r="F246" s="54"/>
      <c r="G246" s="71"/>
      <c r="H246" s="76" t="s">
        <v>29</v>
      </c>
      <c r="I246" s="84"/>
      <c r="J246" s="66">
        <f>SUM(J235:J245)</f>
        <v>0</v>
      </c>
      <c r="K246" s="9"/>
      <c r="N246" s="9"/>
    </row>
    <row r="247" spans="1:14" s="10" customFormat="1" ht="11.25" customHeight="1" x14ac:dyDescent="0.2">
      <c r="A247" s="59">
        <v>12</v>
      </c>
      <c r="B247" s="60"/>
      <c r="C247" s="60"/>
      <c r="D247" s="60"/>
      <c r="E247" s="82" t="s">
        <v>552</v>
      </c>
      <c r="F247" s="57"/>
      <c r="G247" s="70"/>
      <c r="H247" s="75"/>
      <c r="I247" s="85"/>
      <c r="J247" s="67"/>
    </row>
    <row r="248" spans="1:14" s="10" customFormat="1" ht="11.25" customHeight="1" x14ac:dyDescent="0.2">
      <c r="A248" s="88" t="s">
        <v>553</v>
      </c>
      <c r="B248" s="89"/>
      <c r="C248" s="89"/>
      <c r="D248" s="89"/>
      <c r="E248" s="90" t="s">
        <v>554</v>
      </c>
      <c r="F248" s="91"/>
      <c r="G248" s="92"/>
      <c r="H248" s="93"/>
      <c r="I248" s="94"/>
      <c r="J248" s="95"/>
    </row>
    <row r="249" spans="1:14" s="10" customFormat="1" ht="24" x14ac:dyDescent="0.2">
      <c r="A249" s="48" t="s">
        <v>555</v>
      </c>
      <c r="B249" s="56" t="s">
        <v>556</v>
      </c>
      <c r="C249" s="56" t="s">
        <v>556</v>
      </c>
      <c r="D249" s="56" t="s">
        <v>68</v>
      </c>
      <c r="E249" s="49" t="s">
        <v>557</v>
      </c>
      <c r="F249" s="50" t="s">
        <v>183</v>
      </c>
      <c r="G249" s="68">
        <v>16</v>
      </c>
      <c r="H249" s="72">
        <v>47.63</v>
      </c>
      <c r="I249" s="83"/>
      <c r="J249" s="61" t="str">
        <f>IF(I249="","",IF(ISTEXT(I249),"NC",I249*G249))</f>
        <v/>
      </c>
      <c r="K249" s="9">
        <f>H249*G249</f>
        <v>762.08</v>
      </c>
      <c r="N249" s="9"/>
    </row>
    <row r="250" spans="1:14" s="10" customFormat="1" ht="24" x14ac:dyDescent="0.2">
      <c r="A250" s="48" t="s">
        <v>558</v>
      </c>
      <c r="B250" s="56" t="s">
        <v>559</v>
      </c>
      <c r="C250" s="56" t="s">
        <v>559</v>
      </c>
      <c r="D250" s="56" t="s">
        <v>68</v>
      </c>
      <c r="E250" s="49" t="s">
        <v>560</v>
      </c>
      <c r="F250" s="50" t="s">
        <v>183</v>
      </c>
      <c r="G250" s="68">
        <v>64</v>
      </c>
      <c r="H250" s="72">
        <v>78.56</v>
      </c>
      <c r="I250" s="83"/>
      <c r="J250" s="61" t="str">
        <f t="shared" ref="J250:J280" si="58">IF(I250="","",IF(ISTEXT(I250),"NC",I250*G250))</f>
        <v/>
      </c>
      <c r="K250" s="9">
        <f t="shared" ref="K250:K280" si="59">H250*G250</f>
        <v>5027.84</v>
      </c>
      <c r="N250" s="9"/>
    </row>
    <row r="251" spans="1:14" s="10" customFormat="1" ht="24" x14ac:dyDescent="0.2">
      <c r="A251" s="48" t="s">
        <v>561</v>
      </c>
      <c r="B251" s="56" t="s">
        <v>562</v>
      </c>
      <c r="C251" s="56" t="s">
        <v>562</v>
      </c>
      <c r="D251" s="56" t="s">
        <v>68</v>
      </c>
      <c r="E251" s="49" t="s">
        <v>563</v>
      </c>
      <c r="F251" s="50" t="s">
        <v>183</v>
      </c>
      <c r="G251" s="68">
        <v>125</v>
      </c>
      <c r="H251" s="72">
        <v>97.72</v>
      </c>
      <c r="I251" s="83"/>
      <c r="J251" s="61" t="str">
        <f t="shared" si="58"/>
        <v/>
      </c>
      <c r="K251" s="9">
        <f t="shared" si="59"/>
        <v>12215</v>
      </c>
      <c r="N251" s="9"/>
    </row>
    <row r="252" spans="1:14" s="10" customFormat="1" ht="36" x14ac:dyDescent="0.2">
      <c r="A252" s="48" t="s">
        <v>564</v>
      </c>
      <c r="B252" s="56" t="s">
        <v>565</v>
      </c>
      <c r="C252" s="56" t="s">
        <v>565</v>
      </c>
      <c r="D252" s="56" t="s">
        <v>68</v>
      </c>
      <c r="E252" s="49" t="s">
        <v>566</v>
      </c>
      <c r="F252" s="50" t="s">
        <v>183</v>
      </c>
      <c r="G252" s="68">
        <v>59</v>
      </c>
      <c r="H252" s="72">
        <v>83.17</v>
      </c>
      <c r="I252" s="83"/>
      <c r="J252" s="61" t="str">
        <f t="shared" si="58"/>
        <v/>
      </c>
      <c r="K252" s="9">
        <f t="shared" si="59"/>
        <v>4907.03</v>
      </c>
      <c r="N252" s="9"/>
    </row>
    <row r="253" spans="1:14" s="10" customFormat="1" ht="60" x14ac:dyDescent="0.2">
      <c r="A253" s="48" t="s">
        <v>567</v>
      </c>
      <c r="B253" s="56" t="s">
        <v>568</v>
      </c>
      <c r="C253" s="56" t="s">
        <v>568</v>
      </c>
      <c r="D253" s="56" t="s">
        <v>68</v>
      </c>
      <c r="E253" s="49" t="s">
        <v>569</v>
      </c>
      <c r="F253" s="50" t="s">
        <v>187</v>
      </c>
      <c r="G253" s="68">
        <v>4</v>
      </c>
      <c r="H253" s="72">
        <v>659.74</v>
      </c>
      <c r="I253" s="83"/>
      <c r="J253" s="61" t="str">
        <f t="shared" si="58"/>
        <v/>
      </c>
      <c r="K253" s="9">
        <f t="shared" si="59"/>
        <v>2638.96</v>
      </c>
      <c r="N253" s="9"/>
    </row>
    <row r="254" spans="1:14" s="10" customFormat="1" ht="60" x14ac:dyDescent="0.2">
      <c r="A254" s="48" t="s">
        <v>570</v>
      </c>
      <c r="B254" s="56" t="s">
        <v>571</v>
      </c>
      <c r="C254" s="56" t="s">
        <v>571</v>
      </c>
      <c r="D254" s="56" t="s">
        <v>68</v>
      </c>
      <c r="E254" s="49" t="s">
        <v>572</v>
      </c>
      <c r="F254" s="50" t="s">
        <v>187</v>
      </c>
      <c r="G254" s="68">
        <v>4</v>
      </c>
      <c r="H254" s="72">
        <v>477.13</v>
      </c>
      <c r="I254" s="83"/>
      <c r="J254" s="61" t="str">
        <f t="shared" si="58"/>
        <v/>
      </c>
      <c r="K254" s="9">
        <f t="shared" si="59"/>
        <v>1908.52</v>
      </c>
      <c r="N254" s="9"/>
    </row>
    <row r="255" spans="1:14" s="10" customFormat="1" ht="60" x14ac:dyDescent="0.2">
      <c r="A255" s="48" t="s">
        <v>573</v>
      </c>
      <c r="B255" s="56" t="s">
        <v>574</v>
      </c>
      <c r="C255" s="56" t="s">
        <v>574</v>
      </c>
      <c r="D255" s="56" t="s">
        <v>68</v>
      </c>
      <c r="E255" s="49" t="s">
        <v>575</v>
      </c>
      <c r="F255" s="50" t="s">
        <v>187</v>
      </c>
      <c r="G255" s="68">
        <v>3</v>
      </c>
      <c r="H255" s="72">
        <v>53.73</v>
      </c>
      <c r="I255" s="83"/>
      <c r="J255" s="61" t="str">
        <f t="shared" si="58"/>
        <v/>
      </c>
      <c r="K255" s="9">
        <f t="shared" si="59"/>
        <v>161.19</v>
      </c>
      <c r="N255" s="9"/>
    </row>
    <row r="256" spans="1:14" s="10" customFormat="1" ht="36" x14ac:dyDescent="0.2">
      <c r="A256" s="48" t="s">
        <v>576</v>
      </c>
      <c r="B256" s="56" t="s">
        <v>577</v>
      </c>
      <c r="C256" s="56" t="s">
        <v>577</v>
      </c>
      <c r="D256" s="56" t="s">
        <v>68</v>
      </c>
      <c r="E256" s="49" t="s">
        <v>578</v>
      </c>
      <c r="F256" s="50" t="s">
        <v>187</v>
      </c>
      <c r="G256" s="68">
        <v>4</v>
      </c>
      <c r="H256" s="72">
        <v>70.16</v>
      </c>
      <c r="I256" s="83"/>
      <c r="J256" s="61" t="str">
        <f t="shared" si="58"/>
        <v/>
      </c>
      <c r="K256" s="9">
        <f t="shared" si="59"/>
        <v>280.64</v>
      </c>
      <c r="N256" s="9"/>
    </row>
    <row r="257" spans="1:14" s="10" customFormat="1" ht="36" x14ac:dyDescent="0.2">
      <c r="A257" s="48" t="s">
        <v>579</v>
      </c>
      <c r="B257" s="56" t="s">
        <v>580</v>
      </c>
      <c r="C257" s="56" t="s">
        <v>580</v>
      </c>
      <c r="D257" s="56" t="s">
        <v>68</v>
      </c>
      <c r="E257" s="49" t="s">
        <v>581</v>
      </c>
      <c r="F257" s="50" t="s">
        <v>187</v>
      </c>
      <c r="G257" s="68">
        <v>4</v>
      </c>
      <c r="H257" s="72">
        <v>32.94</v>
      </c>
      <c r="I257" s="83"/>
      <c r="J257" s="61" t="str">
        <f t="shared" si="58"/>
        <v/>
      </c>
      <c r="K257" s="9">
        <f t="shared" si="59"/>
        <v>131.76</v>
      </c>
      <c r="N257" s="9"/>
    </row>
    <row r="258" spans="1:14" s="10" customFormat="1" ht="36" x14ac:dyDescent="0.2">
      <c r="A258" s="48" t="s">
        <v>582</v>
      </c>
      <c r="B258" s="56" t="s">
        <v>577</v>
      </c>
      <c r="C258" s="56" t="s">
        <v>577</v>
      </c>
      <c r="D258" s="56" t="s">
        <v>68</v>
      </c>
      <c r="E258" s="49" t="s">
        <v>578</v>
      </c>
      <c r="F258" s="50" t="s">
        <v>187</v>
      </c>
      <c r="G258" s="68">
        <v>4</v>
      </c>
      <c r="H258" s="72">
        <v>70.16</v>
      </c>
      <c r="I258" s="83"/>
      <c r="J258" s="61" t="str">
        <f t="shared" si="58"/>
        <v/>
      </c>
      <c r="K258" s="9">
        <f t="shared" si="59"/>
        <v>280.64</v>
      </c>
      <c r="N258" s="9"/>
    </row>
    <row r="259" spans="1:14" s="10" customFormat="1" ht="36" x14ac:dyDescent="0.2">
      <c r="A259" s="48" t="s">
        <v>583</v>
      </c>
      <c r="B259" s="56" t="s">
        <v>584</v>
      </c>
      <c r="C259" s="56" t="s">
        <v>584</v>
      </c>
      <c r="D259" s="56" t="s">
        <v>68</v>
      </c>
      <c r="E259" s="49" t="s">
        <v>585</v>
      </c>
      <c r="F259" s="50" t="s">
        <v>187</v>
      </c>
      <c r="G259" s="68">
        <v>4</v>
      </c>
      <c r="H259" s="72">
        <v>16.350000000000001</v>
      </c>
      <c r="I259" s="83"/>
      <c r="J259" s="61" t="str">
        <f t="shared" si="58"/>
        <v/>
      </c>
      <c r="K259" s="9">
        <f t="shared" si="59"/>
        <v>65.400000000000006</v>
      </c>
      <c r="N259" s="9"/>
    </row>
    <row r="260" spans="1:14" s="10" customFormat="1" ht="36" x14ac:dyDescent="0.2">
      <c r="A260" s="48" t="s">
        <v>586</v>
      </c>
      <c r="B260" s="56" t="s">
        <v>587</v>
      </c>
      <c r="C260" s="56" t="s">
        <v>587</v>
      </c>
      <c r="D260" s="56" t="s">
        <v>68</v>
      </c>
      <c r="E260" s="49" t="s">
        <v>588</v>
      </c>
      <c r="F260" s="50" t="s">
        <v>187</v>
      </c>
      <c r="G260" s="68">
        <v>23</v>
      </c>
      <c r="H260" s="72">
        <v>32.08</v>
      </c>
      <c r="I260" s="83"/>
      <c r="J260" s="61" t="str">
        <f t="shared" si="58"/>
        <v/>
      </c>
      <c r="K260" s="9">
        <f t="shared" si="59"/>
        <v>737.83999999999992</v>
      </c>
      <c r="N260" s="9"/>
    </row>
    <row r="261" spans="1:14" s="10" customFormat="1" ht="36" x14ac:dyDescent="0.2">
      <c r="A261" s="48" t="s">
        <v>589</v>
      </c>
      <c r="B261" s="56" t="s">
        <v>587</v>
      </c>
      <c r="C261" s="56" t="s">
        <v>587</v>
      </c>
      <c r="D261" s="56" t="s">
        <v>68</v>
      </c>
      <c r="E261" s="49" t="s">
        <v>588</v>
      </c>
      <c r="F261" s="50" t="s">
        <v>187</v>
      </c>
      <c r="G261" s="68">
        <v>12</v>
      </c>
      <c r="H261" s="72">
        <v>32.08</v>
      </c>
      <c r="I261" s="83"/>
      <c r="J261" s="61" t="str">
        <f t="shared" si="58"/>
        <v/>
      </c>
      <c r="K261" s="9">
        <f t="shared" si="59"/>
        <v>384.96</v>
      </c>
      <c r="N261" s="9"/>
    </row>
    <row r="262" spans="1:14" s="10" customFormat="1" ht="36" x14ac:dyDescent="0.2">
      <c r="A262" s="48" t="s">
        <v>590</v>
      </c>
      <c r="B262" s="56" t="s">
        <v>591</v>
      </c>
      <c r="C262" s="56" t="s">
        <v>591</v>
      </c>
      <c r="D262" s="56" t="s">
        <v>68</v>
      </c>
      <c r="E262" s="49" t="s">
        <v>592</v>
      </c>
      <c r="F262" s="50" t="s">
        <v>187</v>
      </c>
      <c r="G262" s="68">
        <v>4</v>
      </c>
      <c r="H262" s="72">
        <v>18.84</v>
      </c>
      <c r="I262" s="83"/>
      <c r="J262" s="61" t="str">
        <f t="shared" si="58"/>
        <v/>
      </c>
      <c r="K262" s="9">
        <f t="shared" si="59"/>
        <v>75.36</v>
      </c>
      <c r="N262" s="9"/>
    </row>
    <row r="263" spans="1:14" s="10" customFormat="1" ht="36" x14ac:dyDescent="0.2">
      <c r="A263" s="48" t="s">
        <v>593</v>
      </c>
      <c r="B263" s="56" t="s">
        <v>587</v>
      </c>
      <c r="C263" s="56" t="s">
        <v>587</v>
      </c>
      <c r="D263" s="56" t="s">
        <v>68</v>
      </c>
      <c r="E263" s="49" t="s">
        <v>588</v>
      </c>
      <c r="F263" s="50" t="s">
        <v>187</v>
      </c>
      <c r="G263" s="68">
        <v>2</v>
      </c>
      <c r="H263" s="72">
        <v>32.08</v>
      </c>
      <c r="I263" s="83"/>
      <c r="J263" s="61" t="str">
        <f t="shared" si="58"/>
        <v/>
      </c>
      <c r="K263" s="9">
        <f t="shared" si="59"/>
        <v>64.16</v>
      </c>
      <c r="N263" s="9"/>
    </row>
    <row r="264" spans="1:14" s="10" customFormat="1" ht="36" x14ac:dyDescent="0.2">
      <c r="A264" s="48" t="s">
        <v>594</v>
      </c>
      <c r="B264" s="56" t="s">
        <v>595</v>
      </c>
      <c r="C264" s="56" t="s">
        <v>595</v>
      </c>
      <c r="D264" s="56" t="s">
        <v>68</v>
      </c>
      <c r="E264" s="49" t="s">
        <v>596</v>
      </c>
      <c r="F264" s="50" t="s">
        <v>187</v>
      </c>
      <c r="G264" s="68">
        <v>2</v>
      </c>
      <c r="H264" s="72">
        <v>24.33</v>
      </c>
      <c r="I264" s="83"/>
      <c r="J264" s="61" t="str">
        <f t="shared" si="58"/>
        <v/>
      </c>
      <c r="K264" s="9">
        <f t="shared" si="59"/>
        <v>48.66</v>
      </c>
      <c r="N264" s="9"/>
    </row>
    <row r="265" spans="1:14" s="10" customFormat="1" ht="24" x14ac:dyDescent="0.2">
      <c r="A265" s="48" t="s">
        <v>597</v>
      </c>
      <c r="B265" s="56" t="s">
        <v>598</v>
      </c>
      <c r="C265" s="56" t="s">
        <v>599</v>
      </c>
      <c r="D265" s="56" t="s">
        <v>59</v>
      </c>
      <c r="E265" s="49" t="s">
        <v>600</v>
      </c>
      <c r="F265" s="50" t="s">
        <v>63</v>
      </c>
      <c r="G265" s="68">
        <v>6</v>
      </c>
      <c r="H265" s="72">
        <v>35.65</v>
      </c>
      <c r="I265" s="83"/>
      <c r="J265" s="61" t="str">
        <f t="shared" si="58"/>
        <v/>
      </c>
      <c r="K265" s="9">
        <f t="shared" si="59"/>
        <v>213.89999999999998</v>
      </c>
      <c r="N265" s="9"/>
    </row>
    <row r="266" spans="1:14" s="10" customFormat="1" ht="36" x14ac:dyDescent="0.2">
      <c r="A266" s="48" t="s">
        <v>601</v>
      </c>
      <c r="B266" s="56" t="s">
        <v>602</v>
      </c>
      <c r="C266" s="56" t="s">
        <v>602</v>
      </c>
      <c r="D266" s="56" t="s">
        <v>68</v>
      </c>
      <c r="E266" s="49" t="s">
        <v>603</v>
      </c>
      <c r="F266" s="50" t="s">
        <v>187</v>
      </c>
      <c r="G266" s="68">
        <v>5</v>
      </c>
      <c r="H266" s="72">
        <v>140.44999999999999</v>
      </c>
      <c r="I266" s="83"/>
      <c r="J266" s="61" t="str">
        <f t="shared" si="58"/>
        <v/>
      </c>
      <c r="K266" s="9">
        <f t="shared" si="59"/>
        <v>702.25</v>
      </c>
      <c r="N266" s="9"/>
    </row>
    <row r="267" spans="1:14" s="10" customFormat="1" ht="36" x14ac:dyDescent="0.2">
      <c r="A267" s="48" t="s">
        <v>604</v>
      </c>
      <c r="B267" s="56" t="s">
        <v>605</v>
      </c>
      <c r="C267" s="56" t="s">
        <v>605</v>
      </c>
      <c r="D267" s="56" t="s">
        <v>68</v>
      </c>
      <c r="E267" s="49" t="s">
        <v>606</v>
      </c>
      <c r="F267" s="50" t="s">
        <v>187</v>
      </c>
      <c r="G267" s="68">
        <v>1</v>
      </c>
      <c r="H267" s="72">
        <v>166.29</v>
      </c>
      <c r="I267" s="83"/>
      <c r="J267" s="61" t="str">
        <f t="shared" si="58"/>
        <v/>
      </c>
      <c r="K267" s="9">
        <f t="shared" si="59"/>
        <v>166.29</v>
      </c>
      <c r="N267" s="9"/>
    </row>
    <row r="268" spans="1:14" s="10" customFormat="1" ht="36" x14ac:dyDescent="0.2">
      <c r="A268" s="48" t="s">
        <v>607</v>
      </c>
      <c r="B268" s="56" t="s">
        <v>608</v>
      </c>
      <c r="C268" s="56" t="s">
        <v>608</v>
      </c>
      <c r="D268" s="56" t="s">
        <v>68</v>
      </c>
      <c r="E268" s="49" t="s">
        <v>609</v>
      </c>
      <c r="F268" s="50" t="s">
        <v>187</v>
      </c>
      <c r="G268" s="68">
        <v>15</v>
      </c>
      <c r="H268" s="72">
        <v>60.18</v>
      </c>
      <c r="I268" s="83"/>
      <c r="J268" s="61" t="str">
        <f t="shared" si="58"/>
        <v/>
      </c>
      <c r="K268" s="9">
        <f t="shared" si="59"/>
        <v>902.7</v>
      </c>
      <c r="N268" s="9"/>
    </row>
    <row r="269" spans="1:14" s="10" customFormat="1" ht="36" x14ac:dyDescent="0.2">
      <c r="A269" s="48" t="s">
        <v>610</v>
      </c>
      <c r="B269" s="56" t="s">
        <v>611</v>
      </c>
      <c r="C269" s="56" t="s">
        <v>611</v>
      </c>
      <c r="D269" s="56" t="s">
        <v>68</v>
      </c>
      <c r="E269" s="49" t="s">
        <v>612</v>
      </c>
      <c r="F269" s="50" t="s">
        <v>187</v>
      </c>
      <c r="G269" s="68">
        <v>7</v>
      </c>
      <c r="H269" s="72">
        <v>221.5</v>
      </c>
      <c r="I269" s="83"/>
      <c r="J269" s="61" t="str">
        <f t="shared" si="58"/>
        <v/>
      </c>
      <c r="K269" s="9">
        <f t="shared" si="59"/>
        <v>1550.5</v>
      </c>
      <c r="N269" s="9"/>
    </row>
    <row r="270" spans="1:14" s="10" customFormat="1" ht="36" x14ac:dyDescent="0.2">
      <c r="A270" s="48" t="s">
        <v>613</v>
      </c>
      <c r="B270" s="56" t="s">
        <v>611</v>
      </c>
      <c r="C270" s="56" t="s">
        <v>611</v>
      </c>
      <c r="D270" s="56" t="s">
        <v>68</v>
      </c>
      <c r="E270" s="49" t="s">
        <v>612</v>
      </c>
      <c r="F270" s="50" t="s">
        <v>187</v>
      </c>
      <c r="G270" s="68">
        <v>14</v>
      </c>
      <c r="H270" s="72">
        <v>221.5</v>
      </c>
      <c r="I270" s="83"/>
      <c r="J270" s="61" t="str">
        <f t="shared" si="58"/>
        <v/>
      </c>
      <c r="K270" s="9">
        <f t="shared" si="59"/>
        <v>3101</v>
      </c>
      <c r="N270" s="9"/>
    </row>
    <row r="271" spans="1:14" s="10" customFormat="1" ht="36" x14ac:dyDescent="0.2">
      <c r="A271" s="48" t="s">
        <v>614</v>
      </c>
      <c r="B271" s="56" t="s">
        <v>615</v>
      </c>
      <c r="C271" s="56" t="s">
        <v>615</v>
      </c>
      <c r="D271" s="56" t="s">
        <v>68</v>
      </c>
      <c r="E271" s="49" t="s">
        <v>616</v>
      </c>
      <c r="F271" s="50" t="s">
        <v>187</v>
      </c>
      <c r="G271" s="68">
        <v>8</v>
      </c>
      <c r="H271" s="72">
        <v>76.94</v>
      </c>
      <c r="I271" s="83"/>
      <c r="J271" s="61" t="str">
        <f t="shared" si="58"/>
        <v/>
      </c>
      <c r="K271" s="9">
        <f t="shared" si="59"/>
        <v>615.52</v>
      </c>
      <c r="N271" s="9"/>
    </row>
    <row r="272" spans="1:14" s="10" customFormat="1" ht="36" x14ac:dyDescent="0.2">
      <c r="A272" s="48" t="s">
        <v>617</v>
      </c>
      <c r="B272" s="56" t="s">
        <v>618</v>
      </c>
      <c r="C272" s="56" t="s">
        <v>618</v>
      </c>
      <c r="D272" s="56" t="s">
        <v>68</v>
      </c>
      <c r="E272" s="49" t="s">
        <v>619</v>
      </c>
      <c r="F272" s="50" t="s">
        <v>187</v>
      </c>
      <c r="G272" s="68">
        <v>6</v>
      </c>
      <c r="H272" s="72">
        <v>67.56</v>
      </c>
      <c r="I272" s="83"/>
      <c r="J272" s="61" t="str">
        <f t="shared" si="58"/>
        <v/>
      </c>
      <c r="K272" s="9">
        <f t="shared" si="59"/>
        <v>405.36</v>
      </c>
      <c r="N272" s="9"/>
    </row>
    <row r="273" spans="1:14" s="10" customFormat="1" ht="36" x14ac:dyDescent="0.2">
      <c r="A273" s="48" t="s">
        <v>620</v>
      </c>
      <c r="B273" s="56" t="s">
        <v>618</v>
      </c>
      <c r="C273" s="56" t="s">
        <v>618</v>
      </c>
      <c r="D273" s="56" t="s">
        <v>68</v>
      </c>
      <c r="E273" s="49" t="s">
        <v>619</v>
      </c>
      <c r="F273" s="50" t="s">
        <v>187</v>
      </c>
      <c r="G273" s="68">
        <v>10</v>
      </c>
      <c r="H273" s="72">
        <v>67.56</v>
      </c>
      <c r="I273" s="83"/>
      <c r="J273" s="61" t="str">
        <f t="shared" si="58"/>
        <v/>
      </c>
      <c r="K273" s="9">
        <f t="shared" si="59"/>
        <v>675.6</v>
      </c>
      <c r="N273" s="9"/>
    </row>
    <row r="274" spans="1:14" s="10" customFormat="1" ht="36" x14ac:dyDescent="0.2">
      <c r="A274" s="48" t="s">
        <v>621</v>
      </c>
      <c r="B274" s="56" t="s">
        <v>622</v>
      </c>
      <c r="C274" s="56" t="s">
        <v>622</v>
      </c>
      <c r="D274" s="56" t="s">
        <v>68</v>
      </c>
      <c r="E274" s="49" t="s">
        <v>623</v>
      </c>
      <c r="F274" s="50" t="s">
        <v>187</v>
      </c>
      <c r="G274" s="68">
        <v>2</v>
      </c>
      <c r="H274" s="72">
        <v>98.24</v>
      </c>
      <c r="I274" s="83"/>
      <c r="J274" s="61" t="str">
        <f t="shared" si="58"/>
        <v/>
      </c>
      <c r="K274" s="9">
        <f t="shared" si="59"/>
        <v>196.48</v>
      </c>
      <c r="N274" s="9"/>
    </row>
    <row r="275" spans="1:14" s="10" customFormat="1" ht="36" x14ac:dyDescent="0.2">
      <c r="A275" s="48" t="s">
        <v>624</v>
      </c>
      <c r="B275" s="56" t="s">
        <v>625</v>
      </c>
      <c r="C275" s="56" t="s">
        <v>625</v>
      </c>
      <c r="D275" s="56" t="s">
        <v>68</v>
      </c>
      <c r="E275" s="49" t="s">
        <v>626</v>
      </c>
      <c r="F275" s="50" t="s">
        <v>187</v>
      </c>
      <c r="G275" s="68">
        <v>7</v>
      </c>
      <c r="H275" s="72">
        <v>113.88</v>
      </c>
      <c r="I275" s="83"/>
      <c r="J275" s="61" t="str">
        <f t="shared" si="58"/>
        <v/>
      </c>
      <c r="K275" s="9">
        <f t="shared" si="59"/>
        <v>797.16</v>
      </c>
      <c r="N275" s="9"/>
    </row>
    <row r="276" spans="1:14" s="10" customFormat="1" ht="36" x14ac:dyDescent="0.2">
      <c r="A276" s="48" t="s">
        <v>627</v>
      </c>
      <c r="B276" s="56" t="s">
        <v>625</v>
      </c>
      <c r="C276" s="56" t="s">
        <v>625</v>
      </c>
      <c r="D276" s="56" t="s">
        <v>68</v>
      </c>
      <c r="E276" s="49" t="s">
        <v>626</v>
      </c>
      <c r="F276" s="50" t="s">
        <v>187</v>
      </c>
      <c r="G276" s="68">
        <v>10</v>
      </c>
      <c r="H276" s="72">
        <v>113.88</v>
      </c>
      <c r="I276" s="83"/>
      <c r="J276" s="61" t="str">
        <f t="shared" si="58"/>
        <v/>
      </c>
      <c r="K276" s="9">
        <f t="shared" si="59"/>
        <v>1138.8</v>
      </c>
      <c r="N276" s="9"/>
    </row>
    <row r="277" spans="1:14" s="10" customFormat="1" ht="36" x14ac:dyDescent="0.2">
      <c r="A277" s="48" t="s">
        <v>628</v>
      </c>
      <c r="B277" s="56" t="s">
        <v>625</v>
      </c>
      <c r="C277" s="56" t="s">
        <v>625</v>
      </c>
      <c r="D277" s="56" t="s">
        <v>68</v>
      </c>
      <c r="E277" s="49" t="s">
        <v>626</v>
      </c>
      <c r="F277" s="50" t="s">
        <v>187</v>
      </c>
      <c r="G277" s="68">
        <v>4</v>
      </c>
      <c r="H277" s="72">
        <v>113.88</v>
      </c>
      <c r="I277" s="83"/>
      <c r="J277" s="61" t="str">
        <f t="shared" si="58"/>
        <v/>
      </c>
      <c r="K277" s="9">
        <f t="shared" si="59"/>
        <v>455.52</v>
      </c>
      <c r="N277" s="9"/>
    </row>
    <row r="278" spans="1:14" s="10" customFormat="1" ht="36" x14ac:dyDescent="0.2">
      <c r="A278" s="48" t="s">
        <v>629</v>
      </c>
      <c r="B278" s="56" t="s">
        <v>630</v>
      </c>
      <c r="C278" s="56" t="s">
        <v>630</v>
      </c>
      <c r="D278" s="56" t="s">
        <v>68</v>
      </c>
      <c r="E278" s="49" t="s">
        <v>631</v>
      </c>
      <c r="F278" s="50" t="s">
        <v>187</v>
      </c>
      <c r="G278" s="68">
        <v>5</v>
      </c>
      <c r="H278" s="72">
        <v>168.5</v>
      </c>
      <c r="I278" s="83"/>
      <c r="J278" s="61" t="str">
        <f t="shared" si="58"/>
        <v/>
      </c>
      <c r="K278" s="9">
        <f t="shared" si="59"/>
        <v>842.5</v>
      </c>
      <c r="N278" s="9"/>
    </row>
    <row r="279" spans="1:14" s="10" customFormat="1" ht="36" x14ac:dyDescent="0.2">
      <c r="A279" s="48" t="s">
        <v>632</v>
      </c>
      <c r="B279" s="56" t="s">
        <v>630</v>
      </c>
      <c r="C279" s="56" t="s">
        <v>630</v>
      </c>
      <c r="D279" s="56" t="s">
        <v>68</v>
      </c>
      <c r="E279" s="49" t="s">
        <v>631</v>
      </c>
      <c r="F279" s="50" t="s">
        <v>187</v>
      </c>
      <c r="G279" s="68">
        <v>2</v>
      </c>
      <c r="H279" s="72">
        <v>168.5</v>
      </c>
      <c r="I279" s="83"/>
      <c r="J279" s="61" t="str">
        <f t="shared" si="58"/>
        <v/>
      </c>
      <c r="K279" s="9">
        <f t="shared" si="59"/>
        <v>337</v>
      </c>
      <c r="N279" s="9"/>
    </row>
    <row r="280" spans="1:14" s="10" customFormat="1" ht="36" x14ac:dyDescent="0.2">
      <c r="A280" s="48" t="s">
        <v>633</v>
      </c>
      <c r="B280" s="56" t="s">
        <v>634</v>
      </c>
      <c r="C280" s="56" t="s">
        <v>634</v>
      </c>
      <c r="D280" s="56" t="s">
        <v>68</v>
      </c>
      <c r="E280" s="49" t="s">
        <v>635</v>
      </c>
      <c r="F280" s="50" t="s">
        <v>187</v>
      </c>
      <c r="G280" s="68">
        <v>18</v>
      </c>
      <c r="H280" s="72">
        <v>35.32</v>
      </c>
      <c r="I280" s="83"/>
      <c r="J280" s="61" t="str">
        <f t="shared" si="58"/>
        <v/>
      </c>
      <c r="K280" s="9">
        <f t="shared" si="59"/>
        <v>635.76</v>
      </c>
      <c r="N280" s="9"/>
    </row>
    <row r="281" spans="1:14" s="10" customFormat="1" ht="11.25" customHeight="1" x14ac:dyDescent="0.2">
      <c r="A281" s="88" t="s">
        <v>636</v>
      </c>
      <c r="B281" s="89"/>
      <c r="C281" s="89"/>
      <c r="D281" s="89"/>
      <c r="E281" s="90" t="s">
        <v>637</v>
      </c>
      <c r="F281" s="91"/>
      <c r="G281" s="92"/>
      <c r="H281" s="93"/>
      <c r="I281" s="94"/>
      <c r="J281" s="95"/>
    </row>
    <row r="282" spans="1:14" s="10" customFormat="1" ht="24" x14ac:dyDescent="0.2">
      <c r="A282" s="48" t="s">
        <v>638</v>
      </c>
      <c r="B282" s="56" t="s">
        <v>639</v>
      </c>
      <c r="C282" s="56" t="s">
        <v>639</v>
      </c>
      <c r="D282" s="56" t="s">
        <v>68</v>
      </c>
      <c r="E282" s="49" t="s">
        <v>640</v>
      </c>
      <c r="F282" s="50" t="s">
        <v>187</v>
      </c>
      <c r="G282" s="68">
        <v>2</v>
      </c>
      <c r="H282" s="72">
        <v>279.29000000000002</v>
      </c>
      <c r="I282" s="83"/>
      <c r="J282" s="61" t="str">
        <f>IF(I282="","",IF(ISTEXT(I282),"NC",I282*G282))</f>
        <v/>
      </c>
      <c r="K282" s="9">
        <f>H282*G282</f>
        <v>558.58000000000004</v>
      </c>
      <c r="N282" s="9"/>
    </row>
    <row r="283" spans="1:14" s="10" customFormat="1" ht="24" x14ac:dyDescent="0.2">
      <c r="A283" s="48" t="s">
        <v>641</v>
      </c>
      <c r="B283" s="56" t="s">
        <v>642</v>
      </c>
      <c r="C283" s="56" t="s">
        <v>642</v>
      </c>
      <c r="D283" s="56" t="s">
        <v>68</v>
      </c>
      <c r="E283" s="49" t="s">
        <v>643</v>
      </c>
      <c r="F283" s="50" t="s">
        <v>187</v>
      </c>
      <c r="G283" s="68">
        <v>2</v>
      </c>
      <c r="H283" s="72">
        <v>549.02</v>
      </c>
      <c r="I283" s="83"/>
      <c r="J283" s="61" t="str">
        <f t="shared" ref="J283" si="60">IF(I283="","",IF(ISTEXT(I283),"NC",I283*G283))</f>
        <v/>
      </c>
      <c r="K283" s="9">
        <f t="shared" ref="K283" si="61">H283*G283</f>
        <v>1098.04</v>
      </c>
      <c r="N283" s="9"/>
    </row>
    <row r="284" spans="1:14" s="10" customFormat="1" x14ac:dyDescent="0.2">
      <c r="A284" s="52"/>
      <c r="B284" s="58"/>
      <c r="C284" s="58"/>
      <c r="D284" s="58"/>
      <c r="E284" s="53"/>
      <c r="F284" s="54"/>
      <c r="G284" s="71"/>
      <c r="H284" s="76" t="s">
        <v>29</v>
      </c>
      <c r="I284" s="84"/>
      <c r="J284" s="66">
        <f>SUM(J249:J283)</f>
        <v>0</v>
      </c>
      <c r="K284" s="9"/>
      <c r="N284" s="9"/>
    </row>
    <row r="285" spans="1:14" s="10" customFormat="1" ht="11.25" customHeight="1" x14ac:dyDescent="0.2">
      <c r="A285" s="59">
        <v>13</v>
      </c>
      <c r="B285" s="60"/>
      <c r="C285" s="60"/>
      <c r="D285" s="60"/>
      <c r="E285" s="82" t="s">
        <v>645</v>
      </c>
      <c r="F285" s="57"/>
      <c r="G285" s="70"/>
      <c r="H285" s="75"/>
      <c r="I285" s="85"/>
      <c r="J285" s="67"/>
    </row>
    <row r="286" spans="1:14" s="10" customFormat="1" ht="11.25" customHeight="1" x14ac:dyDescent="0.2">
      <c r="A286" s="88" t="s">
        <v>644</v>
      </c>
      <c r="B286" s="89"/>
      <c r="C286" s="89"/>
      <c r="D286" s="89"/>
      <c r="E286" s="90" t="s">
        <v>646</v>
      </c>
      <c r="F286" s="91"/>
      <c r="G286" s="92"/>
      <c r="H286" s="93"/>
      <c r="I286" s="94"/>
      <c r="J286" s="95"/>
    </row>
    <row r="287" spans="1:14" s="10" customFormat="1" ht="24" x14ac:dyDescent="0.2">
      <c r="A287" s="48" t="s">
        <v>647</v>
      </c>
      <c r="B287" s="56" t="s">
        <v>648</v>
      </c>
      <c r="C287" s="56" t="s">
        <v>649</v>
      </c>
      <c r="D287" s="56" t="s">
        <v>59</v>
      </c>
      <c r="E287" s="49" t="s">
        <v>650</v>
      </c>
      <c r="F287" s="50" t="s">
        <v>63</v>
      </c>
      <c r="G287" s="68">
        <v>23</v>
      </c>
      <c r="H287" s="72">
        <v>27.93</v>
      </c>
      <c r="I287" s="83"/>
      <c r="J287" s="61" t="str">
        <f>IF(I287="","",IF(ISTEXT(I287),"NC",I287*G287))</f>
        <v/>
      </c>
      <c r="K287" s="9">
        <f>H287*G287</f>
        <v>642.39</v>
      </c>
      <c r="N287" s="9"/>
    </row>
    <row r="288" spans="1:14" s="10" customFormat="1" ht="72" x14ac:dyDescent="0.2">
      <c r="A288" s="48" t="s">
        <v>651</v>
      </c>
      <c r="B288" s="56" t="s">
        <v>652</v>
      </c>
      <c r="C288" s="56" t="s">
        <v>653</v>
      </c>
      <c r="D288" s="56" t="s">
        <v>59</v>
      </c>
      <c r="E288" s="49" t="s">
        <v>654</v>
      </c>
      <c r="F288" s="50" t="s">
        <v>63</v>
      </c>
      <c r="G288" s="68">
        <v>1</v>
      </c>
      <c r="H288" s="72">
        <v>4245.6400000000003</v>
      </c>
      <c r="I288" s="83"/>
      <c r="J288" s="61" t="str">
        <f>IF(I288="","",IF(ISTEXT(I288),"NC",I288*G288))</f>
        <v/>
      </c>
      <c r="K288" s="9">
        <f>H288*G288</f>
        <v>4245.6400000000003</v>
      </c>
      <c r="N288" s="9"/>
    </row>
    <row r="289" spans="1:14" s="10" customFormat="1" x14ac:dyDescent="0.2">
      <c r="A289" s="52"/>
      <c r="B289" s="58"/>
      <c r="C289" s="58"/>
      <c r="D289" s="58"/>
      <c r="E289" s="53"/>
      <c r="F289" s="54"/>
      <c r="G289" s="71"/>
      <c r="H289" s="76" t="s">
        <v>29</v>
      </c>
      <c r="I289" s="84"/>
      <c r="J289" s="66">
        <f>SUM(J287:J288)</f>
        <v>0</v>
      </c>
      <c r="K289" s="9"/>
      <c r="N289" s="9"/>
    </row>
    <row r="290" spans="1:14" s="10" customFormat="1" ht="11.25" customHeight="1" x14ac:dyDescent="0.2">
      <c r="A290" s="59">
        <v>14</v>
      </c>
      <c r="B290" s="60"/>
      <c r="C290" s="60"/>
      <c r="D290" s="60"/>
      <c r="E290" s="82" t="s">
        <v>655</v>
      </c>
      <c r="F290" s="57"/>
      <c r="G290" s="70"/>
      <c r="H290" s="75"/>
      <c r="I290" s="85"/>
      <c r="J290" s="67"/>
    </row>
    <row r="291" spans="1:14" s="10" customFormat="1" ht="12" x14ac:dyDescent="0.2">
      <c r="A291" s="48" t="s">
        <v>656</v>
      </c>
      <c r="B291" s="56" t="s">
        <v>657</v>
      </c>
      <c r="C291" s="56" t="s">
        <v>658</v>
      </c>
      <c r="D291" s="56" t="s">
        <v>59</v>
      </c>
      <c r="E291" s="49" t="s">
        <v>659</v>
      </c>
      <c r="F291" s="50" t="s">
        <v>86</v>
      </c>
      <c r="G291" s="68">
        <v>2</v>
      </c>
      <c r="H291" s="72">
        <v>35.979999999999997</v>
      </c>
      <c r="I291" s="83"/>
      <c r="J291" s="61" t="str">
        <f>IF(I291="","",IF(ISTEXT(I291),"NC",I291*G291))</f>
        <v/>
      </c>
      <c r="K291" s="9">
        <f>H291*G291</f>
        <v>71.959999999999994</v>
      </c>
      <c r="N291" s="9"/>
    </row>
    <row r="292" spans="1:14" s="10" customFormat="1" ht="24" x14ac:dyDescent="0.2">
      <c r="A292" s="48" t="s">
        <v>660</v>
      </c>
      <c r="B292" s="56" t="s">
        <v>661</v>
      </c>
      <c r="C292" s="56" t="s">
        <v>662</v>
      </c>
      <c r="D292" s="56" t="s">
        <v>59</v>
      </c>
      <c r="E292" s="49" t="s">
        <v>663</v>
      </c>
      <c r="F292" s="50" t="s">
        <v>86</v>
      </c>
      <c r="G292" s="68">
        <v>20</v>
      </c>
      <c r="H292" s="72">
        <v>42.86</v>
      </c>
      <c r="I292" s="83"/>
      <c r="J292" s="61" t="str">
        <f>IF(I292="","",IF(ISTEXT(I292),"NC",I292*G292))</f>
        <v/>
      </c>
      <c r="K292" s="9">
        <f>H292*G292</f>
        <v>857.2</v>
      </c>
      <c r="N292" s="9"/>
    </row>
    <row r="293" spans="1:14" s="10" customFormat="1" ht="24" x14ac:dyDescent="0.2">
      <c r="A293" s="48" t="s">
        <v>664</v>
      </c>
      <c r="B293" s="56" t="s">
        <v>665</v>
      </c>
      <c r="C293" s="56" t="s">
        <v>666</v>
      </c>
      <c r="D293" s="56" t="s">
        <v>59</v>
      </c>
      <c r="E293" s="49" t="s">
        <v>667</v>
      </c>
      <c r="F293" s="50" t="s">
        <v>63</v>
      </c>
      <c r="G293" s="68">
        <v>1</v>
      </c>
      <c r="H293" s="72">
        <v>1667.75</v>
      </c>
      <c r="I293" s="83"/>
      <c r="J293" s="61" t="str">
        <f>IF(I293="","",IF(ISTEXT(I293),"NC",I293*G293))</f>
        <v/>
      </c>
      <c r="K293" s="9">
        <f>H293*G293</f>
        <v>1667.75</v>
      </c>
      <c r="N293" s="9"/>
    </row>
    <row r="294" spans="1:14" s="10" customFormat="1" ht="36" x14ac:dyDescent="0.2">
      <c r="A294" s="48" t="s">
        <v>668</v>
      </c>
      <c r="B294" s="56" t="s">
        <v>669</v>
      </c>
      <c r="C294" s="56" t="s">
        <v>670</v>
      </c>
      <c r="D294" s="56" t="s">
        <v>59</v>
      </c>
      <c r="E294" s="49" t="s">
        <v>671</v>
      </c>
      <c r="F294" s="50" t="s">
        <v>63</v>
      </c>
      <c r="G294" s="68">
        <v>1</v>
      </c>
      <c r="H294" s="72">
        <v>4692.83</v>
      </c>
      <c r="I294" s="83"/>
      <c r="J294" s="61" t="str">
        <f>IF(I294="","",IF(ISTEXT(I294),"NC",I294*G294))</f>
        <v/>
      </c>
      <c r="K294" s="9">
        <f>H294*G294</f>
        <v>4692.83</v>
      </c>
      <c r="N294" s="9"/>
    </row>
    <row r="295" spans="1:14" s="10" customFormat="1" x14ac:dyDescent="0.2">
      <c r="A295" s="52"/>
      <c r="B295" s="58"/>
      <c r="C295" s="58"/>
      <c r="D295" s="58"/>
      <c r="E295" s="53"/>
      <c r="F295" s="54"/>
      <c r="G295" s="71"/>
      <c r="H295" s="76" t="s">
        <v>29</v>
      </c>
      <c r="I295" s="84"/>
      <c r="J295" s="66">
        <f>SUM(J291:J294)</f>
        <v>0</v>
      </c>
      <c r="K295" s="9"/>
      <c r="N295" s="9"/>
    </row>
    <row r="296" spans="1:14" s="10" customFormat="1" ht="11.25" customHeight="1" x14ac:dyDescent="0.2">
      <c r="A296" s="59">
        <v>15</v>
      </c>
      <c r="B296" s="60"/>
      <c r="C296" s="60"/>
      <c r="D296" s="60"/>
      <c r="E296" s="82" t="s">
        <v>672</v>
      </c>
      <c r="F296" s="57"/>
      <c r="G296" s="70"/>
      <c r="H296" s="75"/>
      <c r="I296" s="85"/>
      <c r="J296" s="67"/>
    </row>
    <row r="297" spans="1:14" s="10" customFormat="1" ht="48" x14ac:dyDescent="0.2">
      <c r="A297" s="48" t="s">
        <v>673</v>
      </c>
      <c r="B297" s="56" t="s">
        <v>674</v>
      </c>
      <c r="C297" s="56" t="s">
        <v>674</v>
      </c>
      <c r="D297" s="56" t="s">
        <v>68</v>
      </c>
      <c r="E297" s="49" t="s">
        <v>675</v>
      </c>
      <c r="F297" s="50" t="s">
        <v>187</v>
      </c>
      <c r="G297" s="68">
        <v>6</v>
      </c>
      <c r="H297" s="72">
        <v>434.45</v>
      </c>
      <c r="I297" s="83"/>
      <c r="J297" s="61" t="str">
        <f>IF(I297="","",IF(ISTEXT(I297),"NC",I297*G297))</f>
        <v/>
      </c>
      <c r="K297" s="9">
        <f>H297*G297</f>
        <v>2606.6999999999998</v>
      </c>
      <c r="N297" s="9"/>
    </row>
    <row r="298" spans="1:14" s="10" customFormat="1" ht="24" x14ac:dyDescent="0.2">
      <c r="A298" s="48" t="s">
        <v>676</v>
      </c>
      <c r="B298" s="56" t="s">
        <v>677</v>
      </c>
      <c r="C298" s="56" t="s">
        <v>677</v>
      </c>
      <c r="D298" s="56" t="s">
        <v>68</v>
      </c>
      <c r="E298" s="49" t="s">
        <v>678</v>
      </c>
      <c r="F298" s="50" t="s">
        <v>187</v>
      </c>
      <c r="G298" s="68">
        <v>18</v>
      </c>
      <c r="H298" s="72">
        <v>763.52</v>
      </c>
      <c r="I298" s="83"/>
      <c r="J298" s="61" t="str">
        <f t="shared" ref="J298:J325" si="62">IF(I298="","",IF(ISTEXT(I298),"NC",I298*G298))</f>
        <v/>
      </c>
      <c r="K298" s="9">
        <f t="shared" ref="K298:K325" si="63">H298*G298</f>
        <v>13743.36</v>
      </c>
      <c r="N298" s="9"/>
    </row>
    <row r="299" spans="1:14" s="10" customFormat="1" ht="24" x14ac:dyDescent="0.2">
      <c r="A299" s="48" t="s">
        <v>679</v>
      </c>
      <c r="B299" s="56" t="s">
        <v>680</v>
      </c>
      <c r="C299" s="56" t="s">
        <v>680</v>
      </c>
      <c r="D299" s="56" t="s">
        <v>68</v>
      </c>
      <c r="E299" s="49" t="s">
        <v>681</v>
      </c>
      <c r="F299" s="50" t="s">
        <v>183</v>
      </c>
      <c r="G299" s="68">
        <v>19.399999999999999</v>
      </c>
      <c r="H299" s="72">
        <v>126.97</v>
      </c>
      <c r="I299" s="83"/>
      <c r="J299" s="61" t="str">
        <f t="shared" si="62"/>
        <v/>
      </c>
      <c r="K299" s="9">
        <f t="shared" si="63"/>
        <v>2463.2179999999998</v>
      </c>
      <c r="N299" s="9"/>
    </row>
    <row r="300" spans="1:14" s="10" customFormat="1" ht="36" x14ac:dyDescent="0.2">
      <c r="A300" s="48" t="s">
        <v>682</v>
      </c>
      <c r="B300" s="56" t="s">
        <v>683</v>
      </c>
      <c r="C300" s="56" t="s">
        <v>683</v>
      </c>
      <c r="D300" s="56" t="s">
        <v>68</v>
      </c>
      <c r="E300" s="49" t="s">
        <v>684</v>
      </c>
      <c r="F300" s="50" t="s">
        <v>187</v>
      </c>
      <c r="G300" s="68">
        <v>24</v>
      </c>
      <c r="H300" s="72">
        <v>376.97</v>
      </c>
      <c r="I300" s="83"/>
      <c r="J300" s="61" t="str">
        <f t="shared" si="62"/>
        <v/>
      </c>
      <c r="K300" s="9">
        <f t="shared" si="63"/>
        <v>9047.2800000000007</v>
      </c>
      <c r="N300" s="9"/>
    </row>
    <row r="301" spans="1:14" s="10" customFormat="1" ht="24" x14ac:dyDescent="0.2">
      <c r="A301" s="48" t="s">
        <v>685</v>
      </c>
      <c r="B301" s="56" t="s">
        <v>686</v>
      </c>
      <c r="C301" s="56" t="s">
        <v>686</v>
      </c>
      <c r="D301" s="56" t="s">
        <v>68</v>
      </c>
      <c r="E301" s="49" t="s">
        <v>687</v>
      </c>
      <c r="F301" s="50" t="s">
        <v>187</v>
      </c>
      <c r="G301" s="68">
        <v>22</v>
      </c>
      <c r="H301" s="72">
        <v>199.19</v>
      </c>
      <c r="I301" s="83"/>
      <c r="J301" s="61" t="str">
        <f t="shared" si="62"/>
        <v/>
      </c>
      <c r="K301" s="9">
        <f t="shared" si="63"/>
        <v>4382.18</v>
      </c>
      <c r="N301" s="9"/>
    </row>
    <row r="302" spans="1:14" s="10" customFormat="1" ht="24" x14ac:dyDescent="0.2">
      <c r="A302" s="48" t="s">
        <v>688</v>
      </c>
      <c r="B302" s="56" t="s">
        <v>689</v>
      </c>
      <c r="C302" s="56" t="s">
        <v>689</v>
      </c>
      <c r="D302" s="56" t="s">
        <v>68</v>
      </c>
      <c r="E302" s="49" t="s">
        <v>690</v>
      </c>
      <c r="F302" s="50" t="s">
        <v>187</v>
      </c>
      <c r="G302" s="68">
        <v>7</v>
      </c>
      <c r="H302" s="72">
        <v>266.93</v>
      </c>
      <c r="I302" s="83"/>
      <c r="J302" s="61" t="str">
        <f t="shared" si="62"/>
        <v/>
      </c>
      <c r="K302" s="9">
        <f t="shared" si="63"/>
        <v>1868.51</v>
      </c>
      <c r="N302" s="9"/>
    </row>
    <row r="303" spans="1:14" s="10" customFormat="1" ht="36" x14ac:dyDescent="0.2">
      <c r="A303" s="48" t="s">
        <v>691</v>
      </c>
      <c r="B303" s="56" t="s">
        <v>692</v>
      </c>
      <c r="C303" s="56" t="s">
        <v>692</v>
      </c>
      <c r="D303" s="56" t="s">
        <v>68</v>
      </c>
      <c r="E303" s="49" t="s">
        <v>693</v>
      </c>
      <c r="F303" s="50" t="s">
        <v>187</v>
      </c>
      <c r="G303" s="68">
        <v>22</v>
      </c>
      <c r="H303" s="72">
        <v>580.98</v>
      </c>
      <c r="I303" s="83"/>
      <c r="J303" s="61" t="str">
        <f t="shared" si="62"/>
        <v/>
      </c>
      <c r="K303" s="9">
        <f t="shared" si="63"/>
        <v>12781.560000000001</v>
      </c>
      <c r="N303" s="9"/>
    </row>
    <row r="304" spans="1:14" s="10" customFormat="1" ht="48" x14ac:dyDescent="0.2">
      <c r="A304" s="48" t="s">
        <v>694</v>
      </c>
      <c r="B304" s="56" t="s">
        <v>695</v>
      </c>
      <c r="C304" s="56" t="s">
        <v>695</v>
      </c>
      <c r="D304" s="56" t="s">
        <v>68</v>
      </c>
      <c r="E304" s="49" t="s">
        <v>696</v>
      </c>
      <c r="F304" s="50" t="s">
        <v>187</v>
      </c>
      <c r="G304" s="68">
        <v>1</v>
      </c>
      <c r="H304" s="72">
        <v>371.61</v>
      </c>
      <c r="I304" s="83"/>
      <c r="J304" s="61" t="str">
        <f t="shared" si="62"/>
        <v/>
      </c>
      <c r="K304" s="9">
        <f t="shared" si="63"/>
        <v>371.61</v>
      </c>
      <c r="N304" s="9"/>
    </row>
    <row r="305" spans="1:14" s="10" customFormat="1" ht="36" x14ac:dyDescent="0.2">
      <c r="A305" s="48" t="s">
        <v>697</v>
      </c>
      <c r="B305" s="56" t="s">
        <v>698</v>
      </c>
      <c r="C305" s="56" t="s">
        <v>699</v>
      </c>
      <c r="D305" s="56" t="s">
        <v>59</v>
      </c>
      <c r="E305" s="49" t="s">
        <v>700</v>
      </c>
      <c r="F305" s="50" t="s">
        <v>63</v>
      </c>
      <c r="G305" s="68">
        <v>4</v>
      </c>
      <c r="H305" s="72">
        <v>376.02</v>
      </c>
      <c r="I305" s="83"/>
      <c r="J305" s="61" t="str">
        <f t="shared" si="62"/>
        <v/>
      </c>
      <c r="K305" s="9">
        <f t="shared" si="63"/>
        <v>1504.08</v>
      </c>
      <c r="N305" s="9"/>
    </row>
    <row r="306" spans="1:14" s="10" customFormat="1" ht="36" x14ac:dyDescent="0.2">
      <c r="A306" s="48" t="s">
        <v>701</v>
      </c>
      <c r="B306" s="56" t="s">
        <v>702</v>
      </c>
      <c r="C306" s="56" t="s">
        <v>702</v>
      </c>
      <c r="D306" s="56" t="s">
        <v>68</v>
      </c>
      <c r="E306" s="49" t="s">
        <v>703</v>
      </c>
      <c r="F306" s="50" t="s">
        <v>187</v>
      </c>
      <c r="G306" s="68">
        <v>4</v>
      </c>
      <c r="H306" s="72">
        <v>519.63</v>
      </c>
      <c r="I306" s="83"/>
      <c r="J306" s="61" t="str">
        <f t="shared" si="62"/>
        <v/>
      </c>
      <c r="K306" s="9">
        <f t="shared" si="63"/>
        <v>2078.52</v>
      </c>
      <c r="N306" s="9"/>
    </row>
    <row r="307" spans="1:14" s="10" customFormat="1" ht="36" x14ac:dyDescent="0.2">
      <c r="A307" s="48" t="s">
        <v>704</v>
      </c>
      <c r="B307" s="56" t="s">
        <v>705</v>
      </c>
      <c r="C307" s="56" t="s">
        <v>705</v>
      </c>
      <c r="D307" s="56" t="s">
        <v>68</v>
      </c>
      <c r="E307" s="49" t="s">
        <v>706</v>
      </c>
      <c r="F307" s="50" t="s">
        <v>187</v>
      </c>
      <c r="G307" s="68">
        <v>6</v>
      </c>
      <c r="H307" s="72">
        <v>212.28</v>
      </c>
      <c r="I307" s="83"/>
      <c r="J307" s="61" t="str">
        <f t="shared" si="62"/>
        <v/>
      </c>
      <c r="K307" s="9">
        <f t="shared" si="63"/>
        <v>1273.68</v>
      </c>
      <c r="N307" s="9"/>
    </row>
    <row r="308" spans="1:14" s="10" customFormat="1" ht="48" x14ac:dyDescent="0.2">
      <c r="A308" s="48" t="s">
        <v>707</v>
      </c>
      <c r="B308" s="56" t="s">
        <v>708</v>
      </c>
      <c r="C308" s="56" t="s">
        <v>708</v>
      </c>
      <c r="D308" s="56" t="s">
        <v>68</v>
      </c>
      <c r="E308" s="49" t="s">
        <v>709</v>
      </c>
      <c r="F308" s="50" t="s">
        <v>187</v>
      </c>
      <c r="G308" s="68">
        <v>7</v>
      </c>
      <c r="H308" s="72">
        <v>1192.6400000000001</v>
      </c>
      <c r="I308" s="83"/>
      <c r="J308" s="61" t="str">
        <f t="shared" si="62"/>
        <v/>
      </c>
      <c r="K308" s="9">
        <f t="shared" si="63"/>
        <v>8348.4800000000014</v>
      </c>
      <c r="N308" s="9"/>
    </row>
    <row r="309" spans="1:14" s="10" customFormat="1" ht="24" x14ac:dyDescent="0.2">
      <c r="A309" s="48" t="s">
        <v>710</v>
      </c>
      <c r="B309" s="56" t="s">
        <v>711</v>
      </c>
      <c r="C309" s="56" t="s">
        <v>711</v>
      </c>
      <c r="D309" s="56" t="s">
        <v>68</v>
      </c>
      <c r="E309" s="49" t="s">
        <v>712</v>
      </c>
      <c r="F309" s="50" t="s">
        <v>187</v>
      </c>
      <c r="G309" s="68">
        <v>13</v>
      </c>
      <c r="H309" s="72">
        <v>115.61</v>
      </c>
      <c r="I309" s="83"/>
      <c r="J309" s="61" t="str">
        <f t="shared" si="62"/>
        <v/>
      </c>
      <c r="K309" s="9">
        <f t="shared" si="63"/>
        <v>1502.93</v>
      </c>
      <c r="N309" s="9"/>
    </row>
    <row r="310" spans="1:14" s="10" customFormat="1" ht="24" x14ac:dyDescent="0.2">
      <c r="A310" s="48" t="s">
        <v>713</v>
      </c>
      <c r="B310" s="56" t="s">
        <v>714</v>
      </c>
      <c r="C310" s="56" t="s">
        <v>714</v>
      </c>
      <c r="D310" s="56" t="s">
        <v>68</v>
      </c>
      <c r="E310" s="49" t="s">
        <v>715</v>
      </c>
      <c r="F310" s="50" t="s">
        <v>187</v>
      </c>
      <c r="G310" s="68">
        <v>18</v>
      </c>
      <c r="H310" s="72">
        <v>90.93</v>
      </c>
      <c r="I310" s="83"/>
      <c r="J310" s="61" t="str">
        <f t="shared" si="62"/>
        <v/>
      </c>
      <c r="K310" s="9">
        <f t="shared" si="63"/>
        <v>1636.7400000000002</v>
      </c>
      <c r="N310" s="9"/>
    </row>
    <row r="311" spans="1:14" s="10" customFormat="1" ht="24" x14ac:dyDescent="0.2">
      <c r="A311" s="48" t="s">
        <v>716</v>
      </c>
      <c r="B311" s="56" t="s">
        <v>717</v>
      </c>
      <c r="C311" s="56" t="s">
        <v>718</v>
      </c>
      <c r="D311" s="56" t="s">
        <v>59</v>
      </c>
      <c r="E311" s="49" t="s">
        <v>719</v>
      </c>
      <c r="F311" s="50" t="s">
        <v>63</v>
      </c>
      <c r="G311" s="68">
        <v>4</v>
      </c>
      <c r="H311" s="72">
        <v>49.92</v>
      </c>
      <c r="I311" s="83"/>
      <c r="J311" s="61" t="str">
        <f t="shared" si="62"/>
        <v/>
      </c>
      <c r="K311" s="9">
        <f t="shared" si="63"/>
        <v>199.68</v>
      </c>
      <c r="N311" s="9"/>
    </row>
    <row r="312" spans="1:14" s="10" customFormat="1" ht="36" x14ac:dyDescent="0.2">
      <c r="A312" s="48" t="s">
        <v>720</v>
      </c>
      <c r="B312" s="56" t="s">
        <v>721</v>
      </c>
      <c r="C312" s="56" t="s">
        <v>49</v>
      </c>
      <c r="D312" s="56" t="s">
        <v>59</v>
      </c>
      <c r="E312" s="49" t="s">
        <v>50</v>
      </c>
      <c r="F312" s="50" t="s">
        <v>63</v>
      </c>
      <c r="G312" s="68">
        <v>18</v>
      </c>
      <c r="H312" s="72">
        <v>63.28</v>
      </c>
      <c r="I312" s="83"/>
      <c r="J312" s="61" t="str">
        <f t="shared" si="62"/>
        <v/>
      </c>
      <c r="K312" s="9">
        <f t="shared" si="63"/>
        <v>1139.04</v>
      </c>
      <c r="N312" s="9"/>
    </row>
    <row r="313" spans="1:14" s="10" customFormat="1" ht="24" x14ac:dyDescent="0.2">
      <c r="A313" s="48" t="s">
        <v>722</v>
      </c>
      <c r="B313" s="56" t="s">
        <v>723</v>
      </c>
      <c r="C313" s="56" t="s">
        <v>723</v>
      </c>
      <c r="D313" s="56" t="s">
        <v>68</v>
      </c>
      <c r="E313" s="49" t="s">
        <v>724</v>
      </c>
      <c r="F313" s="50" t="s">
        <v>187</v>
      </c>
      <c r="G313" s="68">
        <v>2</v>
      </c>
      <c r="H313" s="72">
        <v>203.74</v>
      </c>
      <c r="I313" s="83"/>
      <c r="J313" s="61" t="str">
        <f t="shared" si="62"/>
        <v/>
      </c>
      <c r="K313" s="9">
        <f t="shared" si="63"/>
        <v>407.48</v>
      </c>
      <c r="N313" s="9"/>
    </row>
    <row r="314" spans="1:14" s="10" customFormat="1" ht="24" x14ac:dyDescent="0.2">
      <c r="A314" s="48" t="s">
        <v>725</v>
      </c>
      <c r="B314" s="56" t="s">
        <v>723</v>
      </c>
      <c r="C314" s="56" t="s">
        <v>723</v>
      </c>
      <c r="D314" s="56" t="s">
        <v>68</v>
      </c>
      <c r="E314" s="49" t="s">
        <v>724</v>
      </c>
      <c r="F314" s="50" t="s">
        <v>187</v>
      </c>
      <c r="G314" s="68">
        <v>2</v>
      </c>
      <c r="H314" s="72">
        <v>203.74</v>
      </c>
      <c r="I314" s="83"/>
      <c r="J314" s="61" t="str">
        <f t="shared" si="62"/>
        <v/>
      </c>
      <c r="K314" s="9">
        <f t="shared" si="63"/>
        <v>407.48</v>
      </c>
      <c r="N314" s="9"/>
    </row>
    <row r="315" spans="1:14" s="10" customFormat="1" ht="36" x14ac:dyDescent="0.2">
      <c r="A315" s="48" t="s">
        <v>726</v>
      </c>
      <c r="B315" s="56" t="s">
        <v>727</v>
      </c>
      <c r="C315" s="56" t="s">
        <v>727</v>
      </c>
      <c r="D315" s="56" t="s">
        <v>68</v>
      </c>
      <c r="E315" s="49" t="s">
        <v>728</v>
      </c>
      <c r="F315" s="50" t="s">
        <v>187</v>
      </c>
      <c r="G315" s="68">
        <v>15</v>
      </c>
      <c r="H315" s="72">
        <v>103.6</v>
      </c>
      <c r="I315" s="83"/>
      <c r="J315" s="61" t="str">
        <f t="shared" si="62"/>
        <v/>
      </c>
      <c r="K315" s="9">
        <f t="shared" si="63"/>
        <v>1554</v>
      </c>
      <c r="N315" s="9"/>
    </row>
    <row r="316" spans="1:14" s="10" customFormat="1" ht="24" x14ac:dyDescent="0.2">
      <c r="A316" s="48" t="s">
        <v>729</v>
      </c>
      <c r="B316" s="56" t="s">
        <v>730</v>
      </c>
      <c r="C316" s="56" t="s">
        <v>730</v>
      </c>
      <c r="D316" s="56" t="s">
        <v>68</v>
      </c>
      <c r="E316" s="49" t="s">
        <v>731</v>
      </c>
      <c r="F316" s="50" t="s">
        <v>187</v>
      </c>
      <c r="G316" s="68">
        <v>14</v>
      </c>
      <c r="H316" s="72">
        <v>52.81</v>
      </c>
      <c r="I316" s="83"/>
      <c r="J316" s="61" t="str">
        <f t="shared" si="62"/>
        <v/>
      </c>
      <c r="K316" s="9">
        <f t="shared" si="63"/>
        <v>739.34</v>
      </c>
      <c r="N316" s="9"/>
    </row>
    <row r="317" spans="1:14" s="10" customFormat="1" ht="36" x14ac:dyDescent="0.2">
      <c r="A317" s="48" t="s">
        <v>732</v>
      </c>
      <c r="B317" s="56" t="s">
        <v>733</v>
      </c>
      <c r="C317" s="56" t="s">
        <v>733</v>
      </c>
      <c r="D317" s="56" t="s">
        <v>68</v>
      </c>
      <c r="E317" s="49" t="s">
        <v>734</v>
      </c>
      <c r="F317" s="50" t="s">
        <v>187</v>
      </c>
      <c r="G317" s="68">
        <v>28</v>
      </c>
      <c r="H317" s="72">
        <v>59.66</v>
      </c>
      <c r="I317" s="83"/>
      <c r="J317" s="61" t="str">
        <f t="shared" si="62"/>
        <v/>
      </c>
      <c r="K317" s="9">
        <f t="shared" si="63"/>
        <v>1670.48</v>
      </c>
      <c r="N317" s="9"/>
    </row>
    <row r="318" spans="1:14" s="10" customFormat="1" ht="36" x14ac:dyDescent="0.2">
      <c r="A318" s="48" t="s">
        <v>735</v>
      </c>
      <c r="B318" s="56" t="s">
        <v>733</v>
      </c>
      <c r="C318" s="56" t="s">
        <v>733</v>
      </c>
      <c r="D318" s="56" t="s">
        <v>68</v>
      </c>
      <c r="E318" s="49" t="s">
        <v>734</v>
      </c>
      <c r="F318" s="50" t="s">
        <v>187</v>
      </c>
      <c r="G318" s="68">
        <v>4</v>
      </c>
      <c r="H318" s="72">
        <v>59.66</v>
      </c>
      <c r="I318" s="83"/>
      <c r="J318" s="61" t="str">
        <f t="shared" si="62"/>
        <v/>
      </c>
      <c r="K318" s="9">
        <f t="shared" si="63"/>
        <v>238.64</v>
      </c>
      <c r="N318" s="9"/>
    </row>
    <row r="319" spans="1:14" s="10" customFormat="1" ht="36" x14ac:dyDescent="0.2">
      <c r="A319" s="48" t="s">
        <v>736</v>
      </c>
      <c r="B319" s="56" t="s">
        <v>737</v>
      </c>
      <c r="C319" s="56" t="s">
        <v>737</v>
      </c>
      <c r="D319" s="56" t="s">
        <v>68</v>
      </c>
      <c r="E319" s="49" t="s">
        <v>738</v>
      </c>
      <c r="F319" s="50" t="s">
        <v>187</v>
      </c>
      <c r="G319" s="68">
        <v>23</v>
      </c>
      <c r="H319" s="72">
        <v>92.9</v>
      </c>
      <c r="I319" s="83"/>
      <c r="J319" s="61" t="str">
        <f t="shared" si="62"/>
        <v/>
      </c>
      <c r="K319" s="9">
        <f t="shared" si="63"/>
        <v>2136.7000000000003</v>
      </c>
      <c r="N319" s="9"/>
    </row>
    <row r="320" spans="1:14" s="10" customFormat="1" ht="24" x14ac:dyDescent="0.2">
      <c r="A320" s="48" t="s">
        <v>739</v>
      </c>
      <c r="B320" s="56" t="s">
        <v>740</v>
      </c>
      <c r="C320" s="56" t="s">
        <v>740</v>
      </c>
      <c r="D320" s="56" t="s">
        <v>68</v>
      </c>
      <c r="E320" s="49" t="s">
        <v>741</v>
      </c>
      <c r="F320" s="50" t="s">
        <v>187</v>
      </c>
      <c r="G320" s="68">
        <v>23</v>
      </c>
      <c r="H320" s="72">
        <v>80.81</v>
      </c>
      <c r="I320" s="83"/>
      <c r="J320" s="61" t="str">
        <f t="shared" si="62"/>
        <v/>
      </c>
      <c r="K320" s="9">
        <f t="shared" si="63"/>
        <v>1858.63</v>
      </c>
      <c r="N320" s="9"/>
    </row>
    <row r="321" spans="1:14" s="10" customFormat="1" ht="24" x14ac:dyDescent="0.2">
      <c r="A321" s="48" t="s">
        <v>742</v>
      </c>
      <c r="B321" s="56" t="s">
        <v>743</v>
      </c>
      <c r="C321" s="56" t="s">
        <v>743</v>
      </c>
      <c r="D321" s="56" t="s">
        <v>68</v>
      </c>
      <c r="E321" s="49" t="s">
        <v>744</v>
      </c>
      <c r="F321" s="50" t="s">
        <v>187</v>
      </c>
      <c r="G321" s="68">
        <v>211</v>
      </c>
      <c r="H321" s="72">
        <v>50.1</v>
      </c>
      <c r="I321" s="83"/>
      <c r="J321" s="61" t="str">
        <f t="shared" si="62"/>
        <v/>
      </c>
      <c r="K321" s="9">
        <f t="shared" si="63"/>
        <v>10571.1</v>
      </c>
      <c r="N321" s="9"/>
    </row>
    <row r="322" spans="1:14" s="10" customFormat="1" ht="36" x14ac:dyDescent="0.2">
      <c r="A322" s="48" t="s">
        <v>745</v>
      </c>
      <c r="B322" s="56" t="s">
        <v>746</v>
      </c>
      <c r="C322" s="56" t="s">
        <v>746</v>
      </c>
      <c r="D322" s="56" t="s">
        <v>68</v>
      </c>
      <c r="E322" s="49" t="s">
        <v>747</v>
      </c>
      <c r="F322" s="50" t="s">
        <v>187</v>
      </c>
      <c r="G322" s="68">
        <v>9</v>
      </c>
      <c r="H322" s="72">
        <v>372.1</v>
      </c>
      <c r="I322" s="83"/>
      <c r="J322" s="61" t="str">
        <f t="shared" si="62"/>
        <v/>
      </c>
      <c r="K322" s="9">
        <f t="shared" si="63"/>
        <v>3348.9</v>
      </c>
      <c r="N322" s="9"/>
    </row>
    <row r="323" spans="1:14" s="10" customFormat="1" ht="36" x14ac:dyDescent="0.2">
      <c r="A323" s="48" t="s">
        <v>748</v>
      </c>
      <c r="B323" s="56" t="s">
        <v>749</v>
      </c>
      <c r="C323" s="56" t="s">
        <v>749</v>
      </c>
      <c r="D323" s="56" t="s">
        <v>68</v>
      </c>
      <c r="E323" s="49" t="s">
        <v>750</v>
      </c>
      <c r="F323" s="50" t="s">
        <v>187</v>
      </c>
      <c r="G323" s="68">
        <v>6</v>
      </c>
      <c r="H323" s="72">
        <v>363.15</v>
      </c>
      <c r="I323" s="83"/>
      <c r="J323" s="61" t="str">
        <f t="shared" si="62"/>
        <v/>
      </c>
      <c r="K323" s="9">
        <f t="shared" si="63"/>
        <v>2178.8999999999996</v>
      </c>
      <c r="N323" s="9"/>
    </row>
    <row r="324" spans="1:14" s="10" customFormat="1" ht="36" x14ac:dyDescent="0.2">
      <c r="A324" s="48" t="s">
        <v>751</v>
      </c>
      <c r="B324" s="56" t="s">
        <v>752</v>
      </c>
      <c r="C324" s="56" t="s">
        <v>752</v>
      </c>
      <c r="D324" s="56" t="s">
        <v>68</v>
      </c>
      <c r="E324" s="49" t="s">
        <v>753</v>
      </c>
      <c r="F324" s="50" t="s">
        <v>187</v>
      </c>
      <c r="G324" s="68">
        <v>14</v>
      </c>
      <c r="H324" s="72">
        <v>349.7</v>
      </c>
      <c r="I324" s="83"/>
      <c r="J324" s="61" t="str">
        <f t="shared" si="62"/>
        <v/>
      </c>
      <c r="K324" s="9">
        <f t="shared" si="63"/>
        <v>4895.8</v>
      </c>
      <c r="N324" s="9"/>
    </row>
    <row r="325" spans="1:14" s="10" customFormat="1" ht="24" x14ac:dyDescent="0.2">
      <c r="A325" s="48" t="s">
        <v>754</v>
      </c>
      <c r="B325" s="56" t="s">
        <v>755</v>
      </c>
      <c r="C325" s="56" t="s">
        <v>755</v>
      </c>
      <c r="D325" s="56" t="s">
        <v>68</v>
      </c>
      <c r="E325" s="49" t="s">
        <v>756</v>
      </c>
      <c r="F325" s="50" t="s">
        <v>187</v>
      </c>
      <c r="G325" s="68">
        <v>1</v>
      </c>
      <c r="H325" s="72">
        <v>927.74</v>
      </c>
      <c r="I325" s="83"/>
      <c r="J325" s="61" t="str">
        <f t="shared" si="62"/>
        <v/>
      </c>
      <c r="K325" s="9">
        <f t="shared" si="63"/>
        <v>927.74</v>
      </c>
      <c r="N325" s="9"/>
    </row>
    <row r="326" spans="1:14" s="10" customFormat="1" ht="36" x14ac:dyDescent="0.2">
      <c r="A326" s="48" t="s">
        <v>757</v>
      </c>
      <c r="B326" s="56" t="s">
        <v>758</v>
      </c>
      <c r="C326" s="56" t="s">
        <v>758</v>
      </c>
      <c r="D326" s="56" t="s">
        <v>68</v>
      </c>
      <c r="E326" s="49" t="s">
        <v>759</v>
      </c>
      <c r="F326" s="50" t="s">
        <v>187</v>
      </c>
      <c r="G326" s="68">
        <v>19.399999999999999</v>
      </c>
      <c r="H326" s="72">
        <v>449.7</v>
      </c>
      <c r="I326" s="83"/>
      <c r="J326" s="61" t="str">
        <f>IF(I326="","",IF(ISTEXT(I326),"NC",I326*G326))</f>
        <v/>
      </c>
      <c r="K326" s="9">
        <f>H326*G326</f>
        <v>8724.1799999999985</v>
      </c>
      <c r="N326" s="9"/>
    </row>
    <row r="327" spans="1:14" s="10" customFormat="1" x14ac:dyDescent="0.2">
      <c r="A327" s="52"/>
      <c r="B327" s="58"/>
      <c r="C327" s="58"/>
      <c r="D327" s="58"/>
      <c r="E327" s="53"/>
      <c r="F327" s="54"/>
      <c r="G327" s="71"/>
      <c r="H327" s="76" t="s">
        <v>29</v>
      </c>
      <c r="I327" s="84"/>
      <c r="J327" s="66">
        <f>SUM(J297:J326)</f>
        <v>0</v>
      </c>
      <c r="K327" s="9"/>
      <c r="N327" s="9"/>
    </row>
    <row r="328" spans="1:14" s="10" customFormat="1" ht="11.25" customHeight="1" x14ac:dyDescent="0.2">
      <c r="A328" s="59">
        <v>16</v>
      </c>
      <c r="B328" s="60"/>
      <c r="C328" s="60"/>
      <c r="D328" s="60"/>
      <c r="E328" s="82" t="s">
        <v>760</v>
      </c>
      <c r="F328" s="57"/>
      <c r="G328" s="70"/>
      <c r="H328" s="75"/>
      <c r="I328" s="85"/>
      <c r="J328" s="67"/>
    </row>
    <row r="329" spans="1:14" s="10" customFormat="1" ht="36" x14ac:dyDescent="0.2">
      <c r="A329" s="48" t="s">
        <v>761</v>
      </c>
      <c r="B329" s="56" t="s">
        <v>762</v>
      </c>
      <c r="C329" s="56" t="s">
        <v>762</v>
      </c>
      <c r="D329" s="56" t="s">
        <v>68</v>
      </c>
      <c r="E329" s="49" t="s">
        <v>763</v>
      </c>
      <c r="F329" s="50" t="s">
        <v>120</v>
      </c>
      <c r="G329" s="68">
        <v>2.44</v>
      </c>
      <c r="H329" s="51">
        <v>490.88</v>
      </c>
      <c r="I329" s="83"/>
      <c r="J329" s="61" t="str">
        <f>IF(I329="","",IF(ISTEXT(I329),"NC",I329*G329))</f>
        <v/>
      </c>
      <c r="K329" s="9">
        <f>H329*G329</f>
        <v>1197.7472</v>
      </c>
      <c r="N329" s="9"/>
    </row>
    <row r="330" spans="1:14" s="10" customFormat="1" ht="36" x14ac:dyDescent="0.2">
      <c r="A330" s="48" t="s">
        <v>764</v>
      </c>
      <c r="B330" s="56" t="s">
        <v>765</v>
      </c>
      <c r="C330" s="56" t="s">
        <v>765</v>
      </c>
      <c r="D330" s="56" t="s">
        <v>68</v>
      </c>
      <c r="E330" s="49" t="s">
        <v>766</v>
      </c>
      <c r="F330" s="50" t="s">
        <v>70</v>
      </c>
      <c r="G330" s="68">
        <v>0.24</v>
      </c>
      <c r="H330" s="51">
        <v>852.27</v>
      </c>
      <c r="I330" s="83"/>
      <c r="J330" s="61" t="str">
        <f t="shared" ref="J330:J338" si="64">IF(I330="","",IF(ISTEXT(I330),"NC",I330*G330))</f>
        <v/>
      </c>
      <c r="K330" s="9">
        <f t="shared" ref="K330:K338" si="65">H330*G330</f>
        <v>204.54479999999998</v>
      </c>
      <c r="N330" s="9"/>
    </row>
    <row r="331" spans="1:14" s="10" customFormat="1" ht="48" x14ac:dyDescent="0.2">
      <c r="A331" s="48" t="s">
        <v>767</v>
      </c>
      <c r="B331" s="56" t="s">
        <v>768</v>
      </c>
      <c r="C331" s="56" t="s">
        <v>768</v>
      </c>
      <c r="D331" s="56" t="s">
        <v>68</v>
      </c>
      <c r="E331" s="49" t="s">
        <v>769</v>
      </c>
      <c r="F331" s="50" t="s">
        <v>183</v>
      </c>
      <c r="G331" s="68">
        <v>45.8</v>
      </c>
      <c r="H331" s="51">
        <v>61.29</v>
      </c>
      <c r="I331" s="83"/>
      <c r="J331" s="61" t="str">
        <f t="shared" si="64"/>
        <v/>
      </c>
      <c r="K331" s="9">
        <f t="shared" si="65"/>
        <v>2807.0819999999999</v>
      </c>
      <c r="N331" s="9"/>
    </row>
    <row r="332" spans="1:14" s="10" customFormat="1" ht="36" x14ac:dyDescent="0.2">
      <c r="A332" s="48" t="s">
        <v>770</v>
      </c>
      <c r="B332" s="56" t="s">
        <v>771</v>
      </c>
      <c r="C332" s="56" t="s">
        <v>772</v>
      </c>
      <c r="D332" s="56" t="s">
        <v>59</v>
      </c>
      <c r="E332" s="49" t="s">
        <v>773</v>
      </c>
      <c r="F332" s="50" t="s">
        <v>169</v>
      </c>
      <c r="G332" s="68">
        <v>45.8</v>
      </c>
      <c r="H332" s="51">
        <v>569.29999999999995</v>
      </c>
      <c r="I332" s="83"/>
      <c r="J332" s="61" t="str">
        <f t="shared" si="64"/>
        <v/>
      </c>
      <c r="K332" s="9">
        <f t="shared" si="65"/>
        <v>26073.939999999995</v>
      </c>
      <c r="N332" s="9"/>
    </row>
    <row r="333" spans="1:14" s="10" customFormat="1" ht="36" x14ac:dyDescent="0.2">
      <c r="A333" s="48" t="s">
        <v>774</v>
      </c>
      <c r="B333" s="56" t="s">
        <v>775</v>
      </c>
      <c r="C333" s="56" t="s">
        <v>775</v>
      </c>
      <c r="D333" s="56" t="s">
        <v>68</v>
      </c>
      <c r="E333" s="49" t="s">
        <v>776</v>
      </c>
      <c r="F333" s="50" t="s">
        <v>183</v>
      </c>
      <c r="G333" s="68">
        <v>120</v>
      </c>
      <c r="H333" s="51">
        <v>7.72</v>
      </c>
      <c r="I333" s="83"/>
      <c r="J333" s="61" t="str">
        <f t="shared" si="64"/>
        <v/>
      </c>
      <c r="K333" s="9">
        <f t="shared" si="65"/>
        <v>926.4</v>
      </c>
      <c r="N333" s="9"/>
    </row>
    <row r="334" spans="1:14" s="10" customFormat="1" ht="36" x14ac:dyDescent="0.2">
      <c r="A334" s="48" t="s">
        <v>777</v>
      </c>
      <c r="B334" s="56" t="s">
        <v>778</v>
      </c>
      <c r="C334" s="56" t="s">
        <v>778</v>
      </c>
      <c r="D334" s="56" t="s">
        <v>68</v>
      </c>
      <c r="E334" s="49" t="s">
        <v>779</v>
      </c>
      <c r="F334" s="50" t="s">
        <v>187</v>
      </c>
      <c r="G334" s="68">
        <v>1</v>
      </c>
      <c r="H334" s="51">
        <v>212.79</v>
      </c>
      <c r="I334" s="83"/>
      <c r="J334" s="61" t="str">
        <f t="shared" si="64"/>
        <v/>
      </c>
      <c r="K334" s="9">
        <f t="shared" si="65"/>
        <v>212.79</v>
      </c>
      <c r="N334" s="9"/>
    </row>
    <row r="335" spans="1:14" s="10" customFormat="1" ht="24" x14ac:dyDescent="0.2">
      <c r="A335" s="48" t="s">
        <v>780</v>
      </c>
      <c r="B335" s="56" t="s">
        <v>781</v>
      </c>
      <c r="C335" s="56" t="s">
        <v>781</v>
      </c>
      <c r="D335" s="56" t="s">
        <v>68</v>
      </c>
      <c r="E335" s="49" t="s">
        <v>782</v>
      </c>
      <c r="F335" s="50" t="s">
        <v>187</v>
      </c>
      <c r="G335" s="68">
        <v>2</v>
      </c>
      <c r="H335" s="51">
        <v>29.3</v>
      </c>
      <c r="I335" s="83"/>
      <c r="J335" s="61" t="str">
        <f t="shared" si="64"/>
        <v/>
      </c>
      <c r="K335" s="9">
        <f t="shared" si="65"/>
        <v>58.6</v>
      </c>
      <c r="N335" s="9"/>
    </row>
    <row r="336" spans="1:14" s="10" customFormat="1" ht="48" x14ac:dyDescent="0.2">
      <c r="A336" s="48" t="s">
        <v>783</v>
      </c>
      <c r="B336" s="56" t="s">
        <v>784</v>
      </c>
      <c r="C336" s="56" t="s">
        <v>785</v>
      </c>
      <c r="D336" s="56" t="s">
        <v>59</v>
      </c>
      <c r="E336" s="49" t="s">
        <v>786</v>
      </c>
      <c r="F336" s="50" t="s">
        <v>63</v>
      </c>
      <c r="G336" s="68">
        <v>1</v>
      </c>
      <c r="H336" s="51">
        <v>1196.99</v>
      </c>
      <c r="I336" s="83"/>
      <c r="J336" s="61" t="str">
        <f t="shared" si="64"/>
        <v/>
      </c>
      <c r="K336" s="9">
        <f t="shared" si="65"/>
        <v>1196.99</v>
      </c>
      <c r="N336" s="9"/>
    </row>
    <row r="337" spans="1:14" s="10" customFormat="1" ht="48" x14ac:dyDescent="0.2">
      <c r="A337" s="48" t="s">
        <v>787</v>
      </c>
      <c r="B337" s="56">
        <v>37557</v>
      </c>
      <c r="C337" s="56">
        <v>37557</v>
      </c>
      <c r="D337" s="56" t="s">
        <v>68</v>
      </c>
      <c r="E337" s="49" t="s">
        <v>788</v>
      </c>
      <c r="F337" s="50" t="s">
        <v>187</v>
      </c>
      <c r="G337" s="68">
        <v>1</v>
      </c>
      <c r="H337" s="51">
        <v>16.760000000000002</v>
      </c>
      <c r="I337" s="83"/>
      <c r="J337" s="61" t="str">
        <f t="shared" si="64"/>
        <v/>
      </c>
      <c r="K337" s="9">
        <f t="shared" si="65"/>
        <v>16.760000000000002</v>
      </c>
      <c r="N337" s="9"/>
    </row>
    <row r="338" spans="1:14" s="10" customFormat="1" ht="48" x14ac:dyDescent="0.2">
      <c r="A338" s="48" t="s">
        <v>789</v>
      </c>
      <c r="B338" s="56">
        <v>37556</v>
      </c>
      <c r="C338" s="56">
        <v>37556</v>
      </c>
      <c r="D338" s="56" t="s">
        <v>68</v>
      </c>
      <c r="E338" s="49" t="s">
        <v>790</v>
      </c>
      <c r="F338" s="50" t="s">
        <v>187</v>
      </c>
      <c r="G338" s="68">
        <v>1</v>
      </c>
      <c r="H338" s="51">
        <v>32.44</v>
      </c>
      <c r="I338" s="83"/>
      <c r="J338" s="61" t="str">
        <f t="shared" si="64"/>
        <v/>
      </c>
      <c r="K338" s="9">
        <f t="shared" si="65"/>
        <v>32.44</v>
      </c>
      <c r="N338" s="9"/>
    </row>
    <row r="339" spans="1:14" s="10" customFormat="1" x14ac:dyDescent="0.2">
      <c r="A339" s="62"/>
      <c r="B339" s="63"/>
      <c r="C339" s="63"/>
      <c r="D339" s="63"/>
      <c r="E339" s="64"/>
      <c r="F339" s="65"/>
      <c r="G339" s="69"/>
      <c r="H339" s="76" t="s">
        <v>29</v>
      </c>
      <c r="I339" s="84"/>
      <c r="J339" s="66">
        <f>SUM(J329:J338)</f>
        <v>0</v>
      </c>
      <c r="K339" s="9"/>
      <c r="N339" s="9"/>
    </row>
    <row r="340" spans="1:14" s="10" customFormat="1" ht="11.25" customHeight="1" x14ac:dyDescent="0.2">
      <c r="A340" s="59">
        <v>17</v>
      </c>
      <c r="B340" s="60"/>
      <c r="C340" s="60"/>
      <c r="D340" s="60"/>
      <c r="E340" s="82" t="s">
        <v>791</v>
      </c>
      <c r="F340" s="57"/>
      <c r="G340" s="70"/>
      <c r="H340" s="75"/>
      <c r="I340" s="85"/>
      <c r="J340" s="67"/>
    </row>
    <row r="341" spans="1:14" s="10" customFormat="1" ht="36" x14ac:dyDescent="0.2">
      <c r="A341" s="48" t="s">
        <v>792</v>
      </c>
      <c r="B341" s="56" t="s">
        <v>793</v>
      </c>
      <c r="C341" s="56" t="s">
        <v>794</v>
      </c>
      <c r="D341" s="56" t="s">
        <v>59</v>
      </c>
      <c r="E341" s="49" t="s">
        <v>795</v>
      </c>
      <c r="F341" s="50" t="s">
        <v>63</v>
      </c>
      <c r="G341" s="68">
        <v>8</v>
      </c>
      <c r="H341" s="72">
        <v>202.74</v>
      </c>
      <c r="I341" s="83"/>
      <c r="J341" s="61" t="str">
        <f>IF(I341="","",IF(ISTEXT(I341),"NC",I341*G341))</f>
        <v/>
      </c>
      <c r="K341" s="9">
        <f>H341*G341</f>
        <v>1621.92</v>
      </c>
      <c r="N341" s="9"/>
    </row>
    <row r="342" spans="1:14" s="10" customFormat="1" ht="24" x14ac:dyDescent="0.2">
      <c r="A342" s="48" t="s">
        <v>796</v>
      </c>
      <c r="B342" s="56" t="s">
        <v>797</v>
      </c>
      <c r="C342" s="56" t="s">
        <v>798</v>
      </c>
      <c r="D342" s="56" t="s">
        <v>59</v>
      </c>
      <c r="E342" s="49" t="s">
        <v>799</v>
      </c>
      <c r="F342" s="50" t="s">
        <v>63</v>
      </c>
      <c r="G342" s="68">
        <v>2</v>
      </c>
      <c r="H342" s="72">
        <v>641.26</v>
      </c>
      <c r="I342" s="83"/>
      <c r="J342" s="61" t="str">
        <f t="shared" ref="J342:J356" si="66">IF(I342="","",IF(ISTEXT(I342),"NC",I342*G342))</f>
        <v/>
      </c>
      <c r="K342" s="9">
        <f t="shared" ref="K342:K356" si="67">H342*G342</f>
        <v>1282.52</v>
      </c>
      <c r="N342" s="9"/>
    </row>
    <row r="343" spans="1:14" s="10" customFormat="1" ht="36" x14ac:dyDescent="0.2">
      <c r="A343" s="48" t="s">
        <v>800</v>
      </c>
      <c r="B343" s="56" t="s">
        <v>801</v>
      </c>
      <c r="C343" s="56" t="s">
        <v>801</v>
      </c>
      <c r="D343" s="56" t="s">
        <v>68</v>
      </c>
      <c r="E343" s="49" t="s">
        <v>802</v>
      </c>
      <c r="F343" s="50" t="s">
        <v>187</v>
      </c>
      <c r="G343" s="68">
        <v>10</v>
      </c>
      <c r="H343" s="72">
        <v>193.72</v>
      </c>
      <c r="I343" s="83"/>
      <c r="J343" s="61" t="str">
        <f t="shared" si="66"/>
        <v/>
      </c>
      <c r="K343" s="9">
        <f t="shared" si="67"/>
        <v>1937.2</v>
      </c>
      <c r="N343" s="9"/>
    </row>
    <row r="344" spans="1:14" s="10" customFormat="1" ht="36" x14ac:dyDescent="0.2">
      <c r="A344" s="48" t="s">
        <v>803</v>
      </c>
      <c r="B344" s="56" t="s">
        <v>804</v>
      </c>
      <c r="C344" s="56" t="s">
        <v>804</v>
      </c>
      <c r="D344" s="56" t="s">
        <v>68</v>
      </c>
      <c r="E344" s="49" t="s">
        <v>805</v>
      </c>
      <c r="F344" s="50" t="s">
        <v>187</v>
      </c>
      <c r="G344" s="68">
        <v>2</v>
      </c>
      <c r="H344" s="72">
        <v>123</v>
      </c>
      <c r="I344" s="83"/>
      <c r="J344" s="61" t="str">
        <f t="shared" si="66"/>
        <v/>
      </c>
      <c r="K344" s="9">
        <f t="shared" si="67"/>
        <v>246</v>
      </c>
      <c r="N344" s="9"/>
    </row>
    <row r="345" spans="1:14" s="10" customFormat="1" ht="36" x14ac:dyDescent="0.2">
      <c r="A345" s="48" t="s">
        <v>806</v>
      </c>
      <c r="B345" s="56" t="s">
        <v>807</v>
      </c>
      <c r="C345" s="56" t="s">
        <v>807</v>
      </c>
      <c r="D345" s="56" t="s">
        <v>68</v>
      </c>
      <c r="E345" s="49" t="s">
        <v>808</v>
      </c>
      <c r="F345" s="50" t="s">
        <v>187</v>
      </c>
      <c r="G345" s="68">
        <v>4</v>
      </c>
      <c r="H345" s="72">
        <v>269.67</v>
      </c>
      <c r="I345" s="83"/>
      <c r="J345" s="61" t="str">
        <f t="shared" si="66"/>
        <v/>
      </c>
      <c r="K345" s="9">
        <f t="shared" si="67"/>
        <v>1078.68</v>
      </c>
      <c r="N345" s="9"/>
    </row>
    <row r="346" spans="1:14" s="10" customFormat="1" ht="48" x14ac:dyDescent="0.2">
      <c r="A346" s="48" t="s">
        <v>809</v>
      </c>
      <c r="B346" s="56" t="s">
        <v>810</v>
      </c>
      <c r="C346" s="56" t="s">
        <v>810</v>
      </c>
      <c r="D346" s="56" t="s">
        <v>68</v>
      </c>
      <c r="E346" s="49" t="s">
        <v>811</v>
      </c>
      <c r="F346" s="50" t="s">
        <v>183</v>
      </c>
      <c r="G346" s="68">
        <v>65</v>
      </c>
      <c r="H346" s="72">
        <v>174.69</v>
      </c>
      <c r="I346" s="83"/>
      <c r="J346" s="61" t="str">
        <f t="shared" si="66"/>
        <v/>
      </c>
      <c r="K346" s="9">
        <f t="shared" si="67"/>
        <v>11354.85</v>
      </c>
      <c r="N346" s="9"/>
    </row>
    <row r="347" spans="1:14" s="10" customFormat="1" ht="60" x14ac:dyDescent="0.2">
      <c r="A347" s="48" t="s">
        <v>812</v>
      </c>
      <c r="B347" s="56" t="s">
        <v>813</v>
      </c>
      <c r="C347" s="56" t="s">
        <v>813</v>
      </c>
      <c r="D347" s="56" t="s">
        <v>68</v>
      </c>
      <c r="E347" s="49" t="s">
        <v>814</v>
      </c>
      <c r="F347" s="50" t="s">
        <v>187</v>
      </c>
      <c r="G347" s="68">
        <v>2</v>
      </c>
      <c r="H347" s="72">
        <v>1872.82</v>
      </c>
      <c r="I347" s="83"/>
      <c r="J347" s="61" t="str">
        <f t="shared" si="66"/>
        <v/>
      </c>
      <c r="K347" s="9">
        <f t="shared" si="67"/>
        <v>3745.64</v>
      </c>
      <c r="N347" s="9"/>
    </row>
    <row r="348" spans="1:14" s="10" customFormat="1" ht="24" x14ac:dyDescent="0.2">
      <c r="A348" s="48" t="s">
        <v>815</v>
      </c>
      <c r="B348" s="56" t="s">
        <v>816</v>
      </c>
      <c r="C348" s="56" t="s">
        <v>817</v>
      </c>
      <c r="D348" s="56" t="s">
        <v>59</v>
      </c>
      <c r="E348" s="49" t="s">
        <v>818</v>
      </c>
      <c r="F348" s="50" t="s">
        <v>63</v>
      </c>
      <c r="G348" s="68">
        <v>1</v>
      </c>
      <c r="H348" s="72">
        <v>192.08</v>
      </c>
      <c r="I348" s="83"/>
      <c r="J348" s="61" t="str">
        <f t="shared" ref="J348:J354" si="68">IF(I348="","",IF(ISTEXT(I348),"NC",I348*G348))</f>
        <v/>
      </c>
      <c r="K348" s="9">
        <f t="shared" ref="K348:K354" si="69">H348*G348</f>
        <v>192.08</v>
      </c>
      <c r="N348" s="9"/>
    </row>
    <row r="349" spans="1:14" s="10" customFormat="1" ht="24" x14ac:dyDescent="0.2">
      <c r="A349" s="48" t="s">
        <v>819</v>
      </c>
      <c r="B349" s="56" t="s">
        <v>820</v>
      </c>
      <c r="C349" s="56" t="s">
        <v>820</v>
      </c>
      <c r="D349" s="56" t="s">
        <v>68</v>
      </c>
      <c r="E349" s="49" t="s">
        <v>821</v>
      </c>
      <c r="F349" s="50" t="s">
        <v>187</v>
      </c>
      <c r="G349" s="68">
        <v>5</v>
      </c>
      <c r="H349" s="72">
        <v>229.59</v>
      </c>
      <c r="I349" s="83"/>
      <c r="J349" s="61" t="str">
        <f t="shared" si="68"/>
        <v/>
      </c>
      <c r="K349" s="9">
        <f t="shared" si="69"/>
        <v>1147.95</v>
      </c>
      <c r="N349" s="9"/>
    </row>
    <row r="350" spans="1:14" s="10" customFormat="1" ht="24" x14ac:dyDescent="0.2">
      <c r="A350" s="48" t="s">
        <v>822</v>
      </c>
      <c r="B350" s="56" t="s">
        <v>823</v>
      </c>
      <c r="C350" s="56" t="s">
        <v>823</v>
      </c>
      <c r="D350" s="56" t="s">
        <v>68</v>
      </c>
      <c r="E350" s="49" t="s">
        <v>824</v>
      </c>
      <c r="F350" s="50" t="s">
        <v>187</v>
      </c>
      <c r="G350" s="68">
        <v>3</v>
      </c>
      <c r="H350" s="72">
        <v>149.46</v>
      </c>
      <c r="I350" s="83"/>
      <c r="J350" s="61" t="str">
        <f t="shared" si="68"/>
        <v/>
      </c>
      <c r="K350" s="9">
        <f t="shared" si="69"/>
        <v>448.38</v>
      </c>
      <c r="N350" s="9"/>
    </row>
    <row r="351" spans="1:14" s="10" customFormat="1" ht="36" x14ac:dyDescent="0.2">
      <c r="A351" s="48" t="s">
        <v>825</v>
      </c>
      <c r="B351" s="56" t="s">
        <v>826</v>
      </c>
      <c r="C351" s="56" t="s">
        <v>826</v>
      </c>
      <c r="D351" s="56" t="s">
        <v>68</v>
      </c>
      <c r="E351" s="49" t="s">
        <v>827</v>
      </c>
      <c r="F351" s="50" t="s">
        <v>187</v>
      </c>
      <c r="G351" s="68">
        <v>4</v>
      </c>
      <c r="H351" s="72">
        <v>273.60000000000002</v>
      </c>
      <c r="I351" s="83"/>
      <c r="J351" s="61" t="str">
        <f t="shared" si="68"/>
        <v/>
      </c>
      <c r="K351" s="9">
        <f t="shared" si="69"/>
        <v>1094.4000000000001</v>
      </c>
      <c r="N351" s="9"/>
    </row>
    <row r="352" spans="1:14" s="10" customFormat="1" ht="24" x14ac:dyDescent="0.2">
      <c r="A352" s="48" t="s">
        <v>828</v>
      </c>
      <c r="B352" s="56" t="s">
        <v>829</v>
      </c>
      <c r="C352" s="56" t="s">
        <v>829</v>
      </c>
      <c r="D352" s="56" t="s">
        <v>68</v>
      </c>
      <c r="E352" s="49" t="s">
        <v>830</v>
      </c>
      <c r="F352" s="50" t="s">
        <v>187</v>
      </c>
      <c r="G352" s="68">
        <v>57</v>
      </c>
      <c r="H352" s="72">
        <v>36.92</v>
      </c>
      <c r="I352" s="83"/>
      <c r="J352" s="61" t="str">
        <f t="shared" si="68"/>
        <v/>
      </c>
      <c r="K352" s="9">
        <f t="shared" si="69"/>
        <v>2104.44</v>
      </c>
      <c r="N352" s="9"/>
    </row>
    <row r="353" spans="1:14" s="10" customFormat="1" ht="36" x14ac:dyDescent="0.2">
      <c r="A353" s="48" t="s">
        <v>831</v>
      </c>
      <c r="B353" s="56" t="s">
        <v>832</v>
      </c>
      <c r="C353" s="56" t="s">
        <v>833</v>
      </c>
      <c r="D353" s="56" t="s">
        <v>59</v>
      </c>
      <c r="E353" s="49" t="s">
        <v>834</v>
      </c>
      <c r="F353" s="50" t="s">
        <v>63</v>
      </c>
      <c r="G353" s="68">
        <v>12</v>
      </c>
      <c r="H353" s="72">
        <v>41.84</v>
      </c>
      <c r="I353" s="83"/>
      <c r="J353" s="61" t="str">
        <f t="shared" si="68"/>
        <v/>
      </c>
      <c r="K353" s="9">
        <f t="shared" si="69"/>
        <v>502.08000000000004</v>
      </c>
      <c r="N353" s="9"/>
    </row>
    <row r="354" spans="1:14" s="10" customFormat="1" ht="12" x14ac:dyDescent="0.2">
      <c r="A354" s="48" t="s">
        <v>835</v>
      </c>
      <c r="B354" s="56" t="s">
        <v>836</v>
      </c>
      <c r="C354" s="56" t="s">
        <v>837</v>
      </c>
      <c r="D354" s="56" t="s">
        <v>59</v>
      </c>
      <c r="E354" s="49" t="s">
        <v>838</v>
      </c>
      <c r="F354" s="50" t="s">
        <v>63</v>
      </c>
      <c r="G354" s="68">
        <v>2</v>
      </c>
      <c r="H354" s="72">
        <v>2513.6999999999998</v>
      </c>
      <c r="I354" s="83"/>
      <c r="J354" s="61" t="str">
        <f t="shared" si="68"/>
        <v/>
      </c>
      <c r="K354" s="9">
        <f t="shared" si="69"/>
        <v>5027.3999999999996</v>
      </c>
      <c r="N354" s="9"/>
    </row>
    <row r="355" spans="1:14" s="10" customFormat="1" ht="24" x14ac:dyDescent="0.2">
      <c r="A355" s="48" t="s">
        <v>839</v>
      </c>
      <c r="B355" s="56" t="s">
        <v>840</v>
      </c>
      <c r="C355" s="56" t="s">
        <v>841</v>
      </c>
      <c r="D355" s="56" t="s">
        <v>59</v>
      </c>
      <c r="E355" s="49" t="s">
        <v>842</v>
      </c>
      <c r="F355" s="50" t="s">
        <v>63</v>
      </c>
      <c r="G355" s="68">
        <v>1</v>
      </c>
      <c r="H355" s="72">
        <v>90.4</v>
      </c>
      <c r="I355" s="83"/>
      <c r="J355" s="61" t="str">
        <f t="shared" si="66"/>
        <v/>
      </c>
      <c r="K355" s="9">
        <f t="shared" si="67"/>
        <v>90.4</v>
      </c>
      <c r="N355" s="9"/>
    </row>
    <row r="356" spans="1:14" s="10" customFormat="1" ht="48" x14ac:dyDescent="0.2">
      <c r="A356" s="48" t="s">
        <v>843</v>
      </c>
      <c r="B356" s="56" t="s">
        <v>844</v>
      </c>
      <c r="C356" s="56" t="s">
        <v>845</v>
      </c>
      <c r="D356" s="56" t="s">
        <v>59</v>
      </c>
      <c r="E356" s="49" t="s">
        <v>846</v>
      </c>
      <c r="F356" s="50" t="s">
        <v>63</v>
      </c>
      <c r="G356" s="68">
        <v>2</v>
      </c>
      <c r="H356" s="72">
        <v>6329.73</v>
      </c>
      <c r="I356" s="83"/>
      <c r="J356" s="61" t="str">
        <f t="shared" si="66"/>
        <v/>
      </c>
      <c r="K356" s="9">
        <f t="shared" si="67"/>
        <v>12659.46</v>
      </c>
      <c r="N356" s="9"/>
    </row>
    <row r="357" spans="1:14" s="10" customFormat="1" ht="48" x14ac:dyDescent="0.2">
      <c r="A357" s="48" t="s">
        <v>847</v>
      </c>
      <c r="B357" s="56" t="s">
        <v>848</v>
      </c>
      <c r="C357" s="56" t="s">
        <v>848</v>
      </c>
      <c r="D357" s="56" t="s">
        <v>68</v>
      </c>
      <c r="E357" s="49" t="s">
        <v>849</v>
      </c>
      <c r="F357" s="50" t="s">
        <v>187</v>
      </c>
      <c r="G357" s="68">
        <v>43</v>
      </c>
      <c r="H357" s="72">
        <v>55.2</v>
      </c>
      <c r="I357" s="83"/>
      <c r="J357" s="61" t="str">
        <f>IF(I357="","",IF(ISTEXT(I357),"NC",I357*G357))</f>
        <v/>
      </c>
      <c r="K357" s="9">
        <f>H357*G357</f>
        <v>2373.6</v>
      </c>
      <c r="N357" s="9"/>
    </row>
    <row r="358" spans="1:14" s="10" customFormat="1" x14ac:dyDescent="0.2">
      <c r="A358" s="52"/>
      <c r="B358" s="58"/>
      <c r="C358" s="58"/>
      <c r="D358" s="58"/>
      <c r="E358" s="53"/>
      <c r="F358" s="54"/>
      <c r="G358" s="71"/>
      <c r="H358" s="76" t="s">
        <v>29</v>
      </c>
      <c r="I358" s="84"/>
      <c r="J358" s="66">
        <f>SUM(J341:J357)</f>
        <v>0</v>
      </c>
      <c r="K358" s="9"/>
      <c r="N358" s="9"/>
    </row>
    <row r="359" spans="1:14" s="10" customFormat="1" ht="11.25" customHeight="1" x14ac:dyDescent="0.2">
      <c r="A359" s="59">
        <v>18</v>
      </c>
      <c r="B359" s="60"/>
      <c r="C359" s="60"/>
      <c r="D359" s="60"/>
      <c r="E359" s="82" t="s">
        <v>850</v>
      </c>
      <c r="F359" s="57"/>
      <c r="G359" s="70"/>
      <c r="H359" s="75"/>
      <c r="I359" s="85"/>
      <c r="J359" s="67"/>
    </row>
    <row r="360" spans="1:14" s="10" customFormat="1" ht="11.25" customHeight="1" x14ac:dyDescent="0.2">
      <c r="A360" s="88" t="s">
        <v>851</v>
      </c>
      <c r="B360" s="89"/>
      <c r="C360" s="89"/>
      <c r="D360" s="89"/>
      <c r="E360" s="90" t="s">
        <v>852</v>
      </c>
      <c r="F360" s="91"/>
      <c r="G360" s="92"/>
      <c r="H360" s="93"/>
      <c r="I360" s="94"/>
      <c r="J360" s="95"/>
    </row>
    <row r="361" spans="1:14" s="10" customFormat="1" ht="48" x14ac:dyDescent="0.2">
      <c r="A361" s="48" t="s">
        <v>853</v>
      </c>
      <c r="B361" s="56" t="s">
        <v>854</v>
      </c>
      <c r="C361" s="56" t="s">
        <v>854</v>
      </c>
      <c r="D361" s="56" t="s">
        <v>68</v>
      </c>
      <c r="E361" s="49" t="s">
        <v>855</v>
      </c>
      <c r="F361" s="50" t="s">
        <v>187</v>
      </c>
      <c r="G361" s="68">
        <v>3</v>
      </c>
      <c r="H361" s="72">
        <v>846.46</v>
      </c>
      <c r="I361" s="83"/>
      <c r="J361" s="61" t="str">
        <f>IF(I361="","",IF(ISTEXT(I361),"NC",I361*G361))</f>
        <v/>
      </c>
      <c r="K361" s="9">
        <f>H361*G361</f>
        <v>2539.38</v>
      </c>
      <c r="N361" s="9"/>
    </row>
    <row r="362" spans="1:14" s="10" customFormat="1" ht="48" x14ac:dyDescent="0.2">
      <c r="A362" s="48" t="s">
        <v>856</v>
      </c>
      <c r="B362" s="56" t="s">
        <v>857</v>
      </c>
      <c r="C362" s="56" t="s">
        <v>857</v>
      </c>
      <c r="D362" s="56" t="s">
        <v>68</v>
      </c>
      <c r="E362" s="49" t="s">
        <v>858</v>
      </c>
      <c r="F362" s="50" t="s">
        <v>187</v>
      </c>
      <c r="G362" s="68">
        <v>1</v>
      </c>
      <c r="H362" s="72">
        <v>887.9</v>
      </c>
      <c r="I362" s="83"/>
      <c r="J362" s="61" t="str">
        <f t="shared" ref="J362:J386" si="70">IF(I362="","",IF(ISTEXT(I362),"NC",I362*G362))</f>
        <v/>
      </c>
      <c r="K362" s="9">
        <f t="shared" ref="K362:K364" si="71">H362*G362</f>
        <v>887.9</v>
      </c>
      <c r="N362" s="9"/>
    </row>
    <row r="363" spans="1:14" s="10" customFormat="1" ht="48" x14ac:dyDescent="0.2">
      <c r="A363" s="48" t="s">
        <v>859</v>
      </c>
      <c r="B363" s="56" t="s">
        <v>860</v>
      </c>
      <c r="C363" s="56" t="s">
        <v>860</v>
      </c>
      <c r="D363" s="56" t="s">
        <v>68</v>
      </c>
      <c r="E363" s="49" t="s">
        <v>861</v>
      </c>
      <c r="F363" s="50" t="s">
        <v>187</v>
      </c>
      <c r="G363" s="68">
        <v>4</v>
      </c>
      <c r="H363" s="72">
        <v>1021.98</v>
      </c>
      <c r="I363" s="83"/>
      <c r="J363" s="61" t="str">
        <f t="shared" si="70"/>
        <v/>
      </c>
      <c r="K363" s="9">
        <f t="shared" si="71"/>
        <v>4087.92</v>
      </c>
      <c r="N363" s="9"/>
    </row>
    <row r="364" spans="1:14" s="10" customFormat="1" ht="24" x14ac:dyDescent="0.2">
      <c r="A364" s="48" t="s">
        <v>862</v>
      </c>
      <c r="B364" s="56" t="s">
        <v>863</v>
      </c>
      <c r="C364" s="56" t="s">
        <v>863</v>
      </c>
      <c r="D364" s="56" t="s">
        <v>68</v>
      </c>
      <c r="E364" s="49" t="s">
        <v>864</v>
      </c>
      <c r="F364" s="50" t="s">
        <v>187</v>
      </c>
      <c r="G364" s="68">
        <v>1</v>
      </c>
      <c r="H364" s="72">
        <v>211.09</v>
      </c>
      <c r="I364" s="83"/>
      <c r="J364" s="61" t="str">
        <f t="shared" si="70"/>
        <v/>
      </c>
      <c r="K364" s="9">
        <f t="shared" si="71"/>
        <v>211.09</v>
      </c>
      <c r="N364" s="9"/>
    </row>
    <row r="365" spans="1:14" s="10" customFormat="1" ht="11.25" customHeight="1" x14ac:dyDescent="0.2">
      <c r="A365" s="88" t="s">
        <v>865</v>
      </c>
      <c r="B365" s="89"/>
      <c r="C365" s="89"/>
      <c r="D365" s="89"/>
      <c r="E365" s="90" t="s">
        <v>866</v>
      </c>
      <c r="F365" s="91"/>
      <c r="G365" s="92"/>
      <c r="H365" s="93"/>
      <c r="I365" s="94"/>
      <c r="J365" s="95"/>
    </row>
    <row r="366" spans="1:14" s="10" customFormat="1" ht="24" x14ac:dyDescent="0.2">
      <c r="A366" s="48" t="s">
        <v>867</v>
      </c>
      <c r="B366" s="56" t="s">
        <v>868</v>
      </c>
      <c r="C366" s="56" t="s">
        <v>868</v>
      </c>
      <c r="D366" s="56" t="s">
        <v>68</v>
      </c>
      <c r="E366" s="49" t="s">
        <v>869</v>
      </c>
      <c r="F366" s="50" t="s">
        <v>187</v>
      </c>
      <c r="G366" s="68">
        <v>74</v>
      </c>
      <c r="H366" s="72">
        <v>13.42</v>
      </c>
      <c r="I366" s="83"/>
      <c r="J366" s="61" t="str">
        <f t="shared" si="70"/>
        <v/>
      </c>
      <c r="K366" s="9"/>
      <c r="N366" s="9"/>
    </row>
    <row r="367" spans="1:14" s="10" customFormat="1" ht="24" x14ac:dyDescent="0.2">
      <c r="A367" s="48" t="s">
        <v>870</v>
      </c>
      <c r="B367" s="56" t="s">
        <v>871</v>
      </c>
      <c r="C367" s="56" t="s">
        <v>871</v>
      </c>
      <c r="D367" s="56" t="s">
        <v>68</v>
      </c>
      <c r="E367" s="49" t="s">
        <v>872</v>
      </c>
      <c r="F367" s="50" t="s">
        <v>187</v>
      </c>
      <c r="G367" s="68">
        <v>1</v>
      </c>
      <c r="H367" s="72">
        <v>14.32</v>
      </c>
      <c r="I367" s="83"/>
      <c r="J367" s="61" t="str">
        <f t="shared" si="70"/>
        <v/>
      </c>
      <c r="K367" s="9"/>
      <c r="N367" s="9"/>
    </row>
    <row r="368" spans="1:14" s="10" customFormat="1" ht="24" x14ac:dyDescent="0.2">
      <c r="A368" s="48" t="s">
        <v>873</v>
      </c>
      <c r="B368" s="56" t="s">
        <v>871</v>
      </c>
      <c r="C368" s="56" t="s">
        <v>871</v>
      </c>
      <c r="D368" s="56" t="s">
        <v>68</v>
      </c>
      <c r="E368" s="49" t="s">
        <v>872</v>
      </c>
      <c r="F368" s="50" t="s">
        <v>187</v>
      </c>
      <c r="G368" s="68">
        <v>3</v>
      </c>
      <c r="H368" s="72">
        <v>14.32</v>
      </c>
      <c r="I368" s="83"/>
      <c r="J368" s="61" t="str">
        <f t="shared" si="70"/>
        <v/>
      </c>
      <c r="K368" s="9"/>
      <c r="N368" s="9"/>
    </row>
    <row r="369" spans="1:14" s="10" customFormat="1" ht="24" x14ac:dyDescent="0.2">
      <c r="A369" s="48" t="s">
        <v>874</v>
      </c>
      <c r="B369" s="56" t="s">
        <v>875</v>
      </c>
      <c r="C369" s="56" t="s">
        <v>875</v>
      </c>
      <c r="D369" s="56" t="s">
        <v>68</v>
      </c>
      <c r="E369" s="49" t="s">
        <v>876</v>
      </c>
      <c r="F369" s="50" t="s">
        <v>187</v>
      </c>
      <c r="G369" s="68">
        <v>23</v>
      </c>
      <c r="H369" s="72">
        <v>16.05</v>
      </c>
      <c r="I369" s="83"/>
      <c r="J369" s="61" t="str">
        <f t="shared" si="70"/>
        <v/>
      </c>
      <c r="K369" s="9"/>
      <c r="N369" s="9"/>
    </row>
    <row r="370" spans="1:14" s="10" customFormat="1" ht="24" x14ac:dyDescent="0.2">
      <c r="A370" s="48" t="s">
        <v>877</v>
      </c>
      <c r="B370" s="56" t="s">
        <v>878</v>
      </c>
      <c r="C370" s="56" t="s">
        <v>878</v>
      </c>
      <c r="D370" s="56" t="s">
        <v>68</v>
      </c>
      <c r="E370" s="49" t="s">
        <v>879</v>
      </c>
      <c r="F370" s="50" t="s">
        <v>187</v>
      </c>
      <c r="G370" s="68">
        <v>6</v>
      </c>
      <c r="H370" s="72">
        <v>62.94</v>
      </c>
      <c r="I370" s="83"/>
      <c r="J370" s="61" t="str">
        <f t="shared" si="70"/>
        <v/>
      </c>
      <c r="K370" s="9"/>
      <c r="N370" s="9"/>
    </row>
    <row r="371" spans="1:14" s="10" customFormat="1" ht="24" x14ac:dyDescent="0.2">
      <c r="A371" s="48" t="s">
        <v>880</v>
      </c>
      <c r="B371" s="56" t="s">
        <v>881</v>
      </c>
      <c r="C371" s="56" t="s">
        <v>881</v>
      </c>
      <c r="D371" s="56" t="s">
        <v>68</v>
      </c>
      <c r="E371" s="49" t="s">
        <v>882</v>
      </c>
      <c r="F371" s="50" t="s">
        <v>187</v>
      </c>
      <c r="G371" s="68">
        <v>1</v>
      </c>
      <c r="H371" s="72">
        <v>64.75</v>
      </c>
      <c r="I371" s="83"/>
      <c r="J371" s="61" t="str">
        <f t="shared" si="70"/>
        <v/>
      </c>
      <c r="K371" s="9"/>
      <c r="N371" s="9"/>
    </row>
    <row r="372" spans="1:14" s="10" customFormat="1" ht="24" x14ac:dyDescent="0.2">
      <c r="A372" s="48" t="s">
        <v>883</v>
      </c>
      <c r="B372" s="56" t="s">
        <v>884</v>
      </c>
      <c r="C372" s="56" t="s">
        <v>884</v>
      </c>
      <c r="D372" s="56" t="s">
        <v>68</v>
      </c>
      <c r="E372" s="49" t="s">
        <v>885</v>
      </c>
      <c r="F372" s="50" t="s">
        <v>187</v>
      </c>
      <c r="G372" s="68">
        <v>2</v>
      </c>
      <c r="H372" s="72">
        <v>68.19</v>
      </c>
      <c r="I372" s="83"/>
      <c r="J372" s="61" t="str">
        <f t="shared" si="70"/>
        <v/>
      </c>
      <c r="K372" s="9"/>
      <c r="N372" s="9"/>
    </row>
    <row r="373" spans="1:14" s="10" customFormat="1" ht="24" x14ac:dyDescent="0.2">
      <c r="A373" s="48" t="s">
        <v>886</v>
      </c>
      <c r="B373" s="56" t="s">
        <v>887</v>
      </c>
      <c r="C373" s="56" t="s">
        <v>887</v>
      </c>
      <c r="D373" s="56" t="s">
        <v>68</v>
      </c>
      <c r="E373" s="49" t="s">
        <v>888</v>
      </c>
      <c r="F373" s="50" t="s">
        <v>187</v>
      </c>
      <c r="G373" s="68">
        <v>2</v>
      </c>
      <c r="H373" s="72">
        <v>72.42</v>
      </c>
      <c r="I373" s="83"/>
      <c r="J373" s="61" t="str">
        <f t="shared" si="70"/>
        <v/>
      </c>
      <c r="K373" s="9"/>
      <c r="N373" s="9"/>
    </row>
    <row r="374" spans="1:14" s="10" customFormat="1" ht="24" x14ac:dyDescent="0.2">
      <c r="A374" s="48" t="s">
        <v>889</v>
      </c>
      <c r="B374" s="56" t="s">
        <v>890</v>
      </c>
      <c r="C374" s="56" t="s">
        <v>890</v>
      </c>
      <c r="D374" s="56" t="s">
        <v>68</v>
      </c>
      <c r="E374" s="49" t="s">
        <v>891</v>
      </c>
      <c r="F374" s="50" t="s">
        <v>187</v>
      </c>
      <c r="G374" s="68">
        <v>2</v>
      </c>
      <c r="H374" s="72">
        <v>78.260000000000005</v>
      </c>
      <c r="I374" s="83"/>
      <c r="J374" s="61" t="str">
        <f t="shared" si="70"/>
        <v/>
      </c>
      <c r="K374" s="9"/>
      <c r="N374" s="9"/>
    </row>
    <row r="375" spans="1:14" s="10" customFormat="1" ht="24" x14ac:dyDescent="0.2">
      <c r="A375" s="48" t="s">
        <v>892</v>
      </c>
      <c r="B375" s="56" t="s">
        <v>893</v>
      </c>
      <c r="C375" s="56" t="s">
        <v>893</v>
      </c>
      <c r="D375" s="56" t="s">
        <v>68</v>
      </c>
      <c r="E375" s="49" t="s">
        <v>894</v>
      </c>
      <c r="F375" s="50" t="s">
        <v>187</v>
      </c>
      <c r="G375" s="68">
        <v>7</v>
      </c>
      <c r="H375" s="72">
        <v>87.07</v>
      </c>
      <c r="I375" s="83"/>
      <c r="J375" s="61" t="str">
        <f t="shared" si="70"/>
        <v/>
      </c>
      <c r="K375" s="9"/>
      <c r="N375" s="9"/>
    </row>
    <row r="376" spans="1:14" s="10" customFormat="1" ht="24" x14ac:dyDescent="0.2">
      <c r="A376" s="48" t="s">
        <v>895</v>
      </c>
      <c r="B376" s="56" t="s">
        <v>896</v>
      </c>
      <c r="C376" s="56" t="s">
        <v>896</v>
      </c>
      <c r="D376" s="56" t="s">
        <v>68</v>
      </c>
      <c r="E376" s="49" t="s">
        <v>897</v>
      </c>
      <c r="F376" s="50" t="s">
        <v>187</v>
      </c>
      <c r="G376" s="68">
        <v>2</v>
      </c>
      <c r="H376" s="72">
        <v>93.41</v>
      </c>
      <c r="I376" s="83"/>
      <c r="J376" s="61" t="str">
        <f t="shared" si="70"/>
        <v/>
      </c>
      <c r="K376" s="9"/>
      <c r="N376" s="9"/>
    </row>
    <row r="377" spans="1:14" s="10" customFormat="1" ht="24" x14ac:dyDescent="0.2">
      <c r="A377" s="48" t="s">
        <v>898</v>
      </c>
      <c r="B377" s="56" t="s">
        <v>899</v>
      </c>
      <c r="C377" s="56" t="s">
        <v>899</v>
      </c>
      <c r="D377" s="56" t="s">
        <v>68</v>
      </c>
      <c r="E377" s="49" t="s">
        <v>900</v>
      </c>
      <c r="F377" s="50" t="s">
        <v>187</v>
      </c>
      <c r="G377" s="68">
        <v>2</v>
      </c>
      <c r="H377" s="72">
        <v>116.31</v>
      </c>
      <c r="I377" s="83"/>
      <c r="J377" s="61" t="str">
        <f t="shared" si="70"/>
        <v/>
      </c>
      <c r="K377" s="9"/>
      <c r="N377" s="9"/>
    </row>
    <row r="378" spans="1:14" s="10" customFormat="1" ht="36" x14ac:dyDescent="0.2">
      <c r="A378" s="48" t="s">
        <v>901</v>
      </c>
      <c r="B378" s="56" t="s">
        <v>902</v>
      </c>
      <c r="C378" s="56" t="s">
        <v>903</v>
      </c>
      <c r="D378" s="56" t="s">
        <v>59</v>
      </c>
      <c r="E378" s="49" t="s">
        <v>904</v>
      </c>
      <c r="F378" s="50" t="s">
        <v>63</v>
      </c>
      <c r="G378" s="68">
        <v>1</v>
      </c>
      <c r="H378" s="72">
        <v>96.56</v>
      </c>
      <c r="I378" s="83"/>
      <c r="J378" s="61" t="str">
        <f t="shared" si="70"/>
        <v/>
      </c>
      <c r="K378" s="9"/>
      <c r="N378" s="9"/>
    </row>
    <row r="379" spans="1:14" s="10" customFormat="1" ht="12" x14ac:dyDescent="0.2">
      <c r="A379" s="48" t="s">
        <v>905</v>
      </c>
      <c r="B379" s="56" t="s">
        <v>906</v>
      </c>
      <c r="C379" s="56" t="s">
        <v>907</v>
      </c>
      <c r="D379" s="56" t="s">
        <v>59</v>
      </c>
      <c r="E379" s="49" t="s">
        <v>908</v>
      </c>
      <c r="F379" s="50" t="s">
        <v>63</v>
      </c>
      <c r="G379" s="68">
        <v>4</v>
      </c>
      <c r="H379" s="72">
        <v>107.27</v>
      </c>
      <c r="I379" s="83"/>
      <c r="J379" s="61" t="str">
        <f t="shared" si="70"/>
        <v/>
      </c>
      <c r="K379" s="9"/>
      <c r="N379" s="9"/>
    </row>
    <row r="380" spans="1:14" s="10" customFormat="1" ht="12" x14ac:dyDescent="0.2">
      <c r="A380" s="48" t="s">
        <v>909</v>
      </c>
      <c r="B380" s="56" t="s">
        <v>910</v>
      </c>
      <c r="C380" s="56" t="s">
        <v>911</v>
      </c>
      <c r="D380" s="56" t="s">
        <v>59</v>
      </c>
      <c r="E380" s="49" t="s">
        <v>912</v>
      </c>
      <c r="F380" s="50" t="s">
        <v>63</v>
      </c>
      <c r="G380" s="68">
        <v>1</v>
      </c>
      <c r="H380" s="72">
        <v>98.1</v>
      </c>
      <c r="I380" s="83"/>
      <c r="J380" s="61" t="str">
        <f t="shared" si="70"/>
        <v/>
      </c>
      <c r="K380" s="9"/>
      <c r="N380" s="9"/>
    </row>
    <row r="381" spans="1:14" s="10" customFormat="1" ht="12" x14ac:dyDescent="0.2">
      <c r="A381" s="48" t="s">
        <v>913</v>
      </c>
      <c r="B381" s="56" t="s">
        <v>914</v>
      </c>
      <c r="C381" s="56" t="s">
        <v>915</v>
      </c>
      <c r="D381" s="56" t="s">
        <v>59</v>
      </c>
      <c r="E381" s="49" t="s">
        <v>916</v>
      </c>
      <c r="F381" s="50" t="s">
        <v>63</v>
      </c>
      <c r="G381" s="68">
        <v>28</v>
      </c>
      <c r="H381" s="72">
        <v>144.16</v>
      </c>
      <c r="I381" s="83"/>
      <c r="J381" s="61" t="str">
        <f t="shared" si="70"/>
        <v/>
      </c>
      <c r="K381" s="9"/>
      <c r="N381" s="9"/>
    </row>
    <row r="382" spans="1:14" s="10" customFormat="1" ht="12" x14ac:dyDescent="0.2">
      <c r="A382" s="48" t="s">
        <v>917</v>
      </c>
      <c r="B382" s="56" t="s">
        <v>918</v>
      </c>
      <c r="C382" s="56" t="s">
        <v>919</v>
      </c>
      <c r="D382" s="56" t="s">
        <v>59</v>
      </c>
      <c r="E382" s="49" t="s">
        <v>920</v>
      </c>
      <c r="F382" s="50" t="s">
        <v>63</v>
      </c>
      <c r="G382" s="68">
        <v>8</v>
      </c>
      <c r="H382" s="72">
        <v>236.24</v>
      </c>
      <c r="I382" s="83"/>
      <c r="J382" s="61" t="str">
        <f t="shared" si="70"/>
        <v/>
      </c>
      <c r="K382" s="9"/>
      <c r="N382" s="9"/>
    </row>
    <row r="383" spans="1:14" s="10" customFormat="1" ht="12" x14ac:dyDescent="0.2">
      <c r="A383" s="48" t="s">
        <v>921</v>
      </c>
      <c r="B383" s="56" t="s">
        <v>918</v>
      </c>
      <c r="C383" s="56" t="s">
        <v>919</v>
      </c>
      <c r="D383" s="56" t="s">
        <v>59</v>
      </c>
      <c r="E383" s="49" t="s">
        <v>920</v>
      </c>
      <c r="F383" s="50" t="s">
        <v>63</v>
      </c>
      <c r="G383" s="68">
        <v>9</v>
      </c>
      <c r="H383" s="72">
        <v>236.24</v>
      </c>
      <c r="I383" s="83"/>
      <c r="J383" s="61" t="str">
        <f t="shared" si="70"/>
        <v/>
      </c>
      <c r="K383" s="9"/>
      <c r="N383" s="9"/>
    </row>
    <row r="384" spans="1:14" s="10" customFormat="1" ht="12" x14ac:dyDescent="0.2">
      <c r="A384" s="48" t="s">
        <v>922</v>
      </c>
      <c r="B384" s="56" t="s">
        <v>918</v>
      </c>
      <c r="C384" s="56" t="s">
        <v>919</v>
      </c>
      <c r="D384" s="56" t="s">
        <v>59</v>
      </c>
      <c r="E384" s="49" t="s">
        <v>920</v>
      </c>
      <c r="F384" s="50" t="s">
        <v>63</v>
      </c>
      <c r="G384" s="68">
        <v>10</v>
      </c>
      <c r="H384" s="72">
        <v>236.24</v>
      </c>
      <c r="I384" s="83"/>
      <c r="J384" s="61" t="str">
        <f t="shared" si="70"/>
        <v/>
      </c>
      <c r="K384" s="9"/>
      <c r="N384" s="9"/>
    </row>
    <row r="385" spans="1:14" s="10" customFormat="1" ht="24" x14ac:dyDescent="0.2">
      <c r="A385" s="48" t="s">
        <v>923</v>
      </c>
      <c r="B385" s="56">
        <v>39467</v>
      </c>
      <c r="C385" s="56">
        <v>39467</v>
      </c>
      <c r="D385" s="56" t="s">
        <v>68</v>
      </c>
      <c r="E385" s="49" t="s">
        <v>924</v>
      </c>
      <c r="F385" s="50" t="s">
        <v>187</v>
      </c>
      <c r="G385" s="68">
        <v>11</v>
      </c>
      <c r="H385" s="72">
        <v>104.1</v>
      </c>
      <c r="I385" s="83"/>
      <c r="J385" s="61" t="str">
        <f t="shared" si="70"/>
        <v/>
      </c>
      <c r="K385" s="9"/>
      <c r="N385" s="9"/>
    </row>
    <row r="386" spans="1:14" s="10" customFormat="1" ht="24" x14ac:dyDescent="0.2">
      <c r="A386" s="48" t="s">
        <v>925</v>
      </c>
      <c r="B386" s="56">
        <v>39468</v>
      </c>
      <c r="C386" s="56">
        <v>39468</v>
      </c>
      <c r="D386" s="56" t="s">
        <v>68</v>
      </c>
      <c r="E386" s="49" t="s">
        <v>926</v>
      </c>
      <c r="F386" s="50" t="s">
        <v>187</v>
      </c>
      <c r="G386" s="68">
        <v>12</v>
      </c>
      <c r="H386" s="72">
        <v>185.05</v>
      </c>
      <c r="I386" s="83"/>
      <c r="J386" s="61" t="str">
        <f t="shared" si="70"/>
        <v/>
      </c>
      <c r="K386" s="9"/>
      <c r="N386" s="9"/>
    </row>
    <row r="387" spans="1:14" s="10" customFormat="1" ht="11.25" customHeight="1" x14ac:dyDescent="0.2">
      <c r="A387" s="88" t="s">
        <v>927</v>
      </c>
      <c r="B387" s="89"/>
      <c r="C387" s="89"/>
      <c r="D387" s="89"/>
      <c r="E387" s="90" t="s">
        <v>928</v>
      </c>
      <c r="F387" s="91"/>
      <c r="G387" s="92"/>
      <c r="H387" s="93"/>
      <c r="I387" s="94"/>
      <c r="J387" s="95"/>
    </row>
    <row r="388" spans="1:14" s="10" customFormat="1" ht="36" x14ac:dyDescent="0.2">
      <c r="A388" s="48" t="s">
        <v>929</v>
      </c>
      <c r="B388" s="56" t="s">
        <v>930</v>
      </c>
      <c r="C388" s="56" t="s">
        <v>930</v>
      </c>
      <c r="D388" s="56" t="s">
        <v>68</v>
      </c>
      <c r="E388" s="49" t="s">
        <v>931</v>
      </c>
      <c r="F388" s="50" t="s">
        <v>183</v>
      </c>
      <c r="G388" s="68">
        <v>365.3</v>
      </c>
      <c r="H388" s="72">
        <v>12.65</v>
      </c>
      <c r="I388" s="83"/>
      <c r="J388" s="61" t="str">
        <f>IF(I388="","",IF(ISTEXT(I388),"NC",I388*G388))</f>
        <v/>
      </c>
      <c r="K388" s="9">
        <f>H388*G388</f>
        <v>4621.0450000000001</v>
      </c>
      <c r="N388" s="9"/>
    </row>
    <row r="389" spans="1:14" s="10" customFormat="1" ht="36" x14ac:dyDescent="0.2">
      <c r="A389" s="48" t="s">
        <v>932</v>
      </c>
      <c r="B389" s="56" t="s">
        <v>933</v>
      </c>
      <c r="C389" s="56" t="s">
        <v>933</v>
      </c>
      <c r="D389" s="56" t="s">
        <v>68</v>
      </c>
      <c r="E389" s="49" t="s">
        <v>934</v>
      </c>
      <c r="F389" s="50" t="s">
        <v>183</v>
      </c>
      <c r="G389" s="68">
        <v>45</v>
      </c>
      <c r="H389" s="72">
        <v>16.2</v>
      </c>
      <c r="I389" s="83"/>
      <c r="J389" s="61" t="str">
        <f t="shared" ref="J389:J395" si="72">IF(I389="","",IF(ISTEXT(I389),"NC",I389*G389))</f>
        <v/>
      </c>
      <c r="K389" s="9">
        <f t="shared" ref="K389:K395" si="73">H389*G389</f>
        <v>729</v>
      </c>
      <c r="N389" s="9"/>
    </row>
    <row r="390" spans="1:14" s="10" customFormat="1" ht="36" x14ac:dyDescent="0.2">
      <c r="A390" s="48" t="s">
        <v>935</v>
      </c>
      <c r="B390" s="56" t="s">
        <v>936</v>
      </c>
      <c r="C390" s="56" t="s">
        <v>936</v>
      </c>
      <c r="D390" s="56" t="s">
        <v>68</v>
      </c>
      <c r="E390" s="49" t="s">
        <v>937</v>
      </c>
      <c r="F390" s="50" t="s">
        <v>183</v>
      </c>
      <c r="G390" s="68">
        <v>13.9</v>
      </c>
      <c r="H390" s="72">
        <v>21.02</v>
      </c>
      <c r="I390" s="83"/>
      <c r="J390" s="61" t="str">
        <f t="shared" si="72"/>
        <v/>
      </c>
      <c r="K390" s="9">
        <f t="shared" si="73"/>
        <v>292.178</v>
      </c>
      <c r="N390" s="9"/>
    </row>
    <row r="391" spans="1:14" s="10" customFormat="1" ht="36" x14ac:dyDescent="0.2">
      <c r="A391" s="48" t="s">
        <v>938</v>
      </c>
      <c r="B391" s="56" t="s">
        <v>939</v>
      </c>
      <c r="C391" s="56" t="s">
        <v>939</v>
      </c>
      <c r="D391" s="56" t="s">
        <v>68</v>
      </c>
      <c r="E391" s="49" t="s">
        <v>940</v>
      </c>
      <c r="F391" s="50" t="s">
        <v>183</v>
      </c>
      <c r="G391" s="68">
        <v>409.3</v>
      </c>
      <c r="H391" s="72">
        <v>41.99</v>
      </c>
      <c r="I391" s="83"/>
      <c r="J391" s="61" t="str">
        <f t="shared" si="72"/>
        <v/>
      </c>
      <c r="K391" s="9">
        <f t="shared" si="73"/>
        <v>17186.507000000001</v>
      </c>
      <c r="N391" s="9"/>
    </row>
    <row r="392" spans="1:14" s="10" customFormat="1" ht="36" x14ac:dyDescent="0.2">
      <c r="A392" s="48" t="s">
        <v>941</v>
      </c>
      <c r="B392" s="56" t="s">
        <v>942</v>
      </c>
      <c r="C392" s="56" t="s">
        <v>942</v>
      </c>
      <c r="D392" s="56" t="s">
        <v>68</v>
      </c>
      <c r="E392" s="49" t="s">
        <v>943</v>
      </c>
      <c r="F392" s="50" t="s">
        <v>183</v>
      </c>
      <c r="G392" s="68">
        <v>45.1</v>
      </c>
      <c r="H392" s="72">
        <v>51.03</v>
      </c>
      <c r="I392" s="83"/>
      <c r="J392" s="61" t="str">
        <f t="shared" si="72"/>
        <v/>
      </c>
      <c r="K392" s="9">
        <f t="shared" si="73"/>
        <v>2301.453</v>
      </c>
      <c r="N392" s="9"/>
    </row>
    <row r="393" spans="1:14" s="10" customFormat="1" ht="36" x14ac:dyDescent="0.2">
      <c r="A393" s="48" t="s">
        <v>944</v>
      </c>
      <c r="B393" s="56" t="s">
        <v>945</v>
      </c>
      <c r="C393" s="56" t="s">
        <v>945</v>
      </c>
      <c r="D393" s="56" t="s">
        <v>68</v>
      </c>
      <c r="E393" s="49" t="s">
        <v>946</v>
      </c>
      <c r="F393" s="50" t="s">
        <v>183</v>
      </c>
      <c r="G393" s="68">
        <v>26.3</v>
      </c>
      <c r="H393" s="72">
        <v>32.450000000000003</v>
      </c>
      <c r="I393" s="83"/>
      <c r="J393" s="61" t="str">
        <f t="shared" si="72"/>
        <v/>
      </c>
      <c r="K393" s="9">
        <f t="shared" si="73"/>
        <v>853.43500000000006</v>
      </c>
      <c r="N393" s="9"/>
    </row>
    <row r="394" spans="1:14" s="10" customFormat="1" ht="36" x14ac:dyDescent="0.2">
      <c r="A394" s="48" t="s">
        <v>947</v>
      </c>
      <c r="B394" s="56" t="s">
        <v>948</v>
      </c>
      <c r="C394" s="56" t="s">
        <v>948</v>
      </c>
      <c r="D394" s="56" t="s">
        <v>68</v>
      </c>
      <c r="E394" s="49" t="s">
        <v>949</v>
      </c>
      <c r="F394" s="50" t="s">
        <v>183</v>
      </c>
      <c r="G394" s="68">
        <v>40.6</v>
      </c>
      <c r="H394" s="72">
        <v>76.37</v>
      </c>
      <c r="I394" s="83"/>
      <c r="J394" s="61" t="str">
        <f t="shared" si="72"/>
        <v/>
      </c>
      <c r="K394" s="9">
        <f t="shared" si="73"/>
        <v>3100.6220000000003</v>
      </c>
      <c r="N394" s="9"/>
    </row>
    <row r="395" spans="1:14" s="10" customFormat="1" ht="24" x14ac:dyDescent="0.2">
      <c r="A395" s="48" t="s">
        <v>950</v>
      </c>
      <c r="B395" s="56" t="s">
        <v>951</v>
      </c>
      <c r="C395" s="56" t="s">
        <v>951</v>
      </c>
      <c r="D395" s="56" t="s">
        <v>68</v>
      </c>
      <c r="E395" s="49" t="s">
        <v>952</v>
      </c>
      <c r="F395" s="50" t="s">
        <v>187</v>
      </c>
      <c r="G395" s="68">
        <v>14</v>
      </c>
      <c r="H395" s="72">
        <v>60.75</v>
      </c>
      <c r="I395" s="83"/>
      <c r="J395" s="61" t="str">
        <f t="shared" si="72"/>
        <v/>
      </c>
      <c r="K395" s="9">
        <f t="shared" si="73"/>
        <v>850.5</v>
      </c>
      <c r="N395" s="9"/>
    </row>
    <row r="396" spans="1:14" s="10" customFormat="1" ht="24" x14ac:dyDescent="0.2">
      <c r="A396" s="48" t="s">
        <v>953</v>
      </c>
      <c r="B396" s="56" t="s">
        <v>951</v>
      </c>
      <c r="C396" s="56" t="s">
        <v>951</v>
      </c>
      <c r="D396" s="56" t="s">
        <v>68</v>
      </c>
      <c r="E396" s="49" t="s">
        <v>952</v>
      </c>
      <c r="F396" s="50" t="s">
        <v>187</v>
      </c>
      <c r="G396" s="68">
        <v>2</v>
      </c>
      <c r="H396" s="72">
        <v>60.75</v>
      </c>
      <c r="I396" s="83"/>
      <c r="J396" s="61" t="str">
        <f t="shared" ref="J396:J429" si="74">IF(I396="","",IF(ISTEXT(I396),"NC",I396*G396))</f>
        <v/>
      </c>
      <c r="K396" s="9">
        <f t="shared" ref="K396:K398" si="75">H396*G396</f>
        <v>121.5</v>
      </c>
      <c r="N396" s="9"/>
    </row>
    <row r="397" spans="1:14" s="10" customFormat="1" ht="36" x14ac:dyDescent="0.2">
      <c r="A397" s="48" t="s">
        <v>954</v>
      </c>
      <c r="B397" s="56" t="s">
        <v>955</v>
      </c>
      <c r="C397" s="56" t="s">
        <v>955</v>
      </c>
      <c r="D397" s="56" t="s">
        <v>68</v>
      </c>
      <c r="E397" s="49" t="s">
        <v>956</v>
      </c>
      <c r="F397" s="50" t="s">
        <v>187</v>
      </c>
      <c r="G397" s="68">
        <v>162</v>
      </c>
      <c r="H397" s="72">
        <v>20.97</v>
      </c>
      <c r="I397" s="83"/>
      <c r="J397" s="61" t="str">
        <f t="shared" si="74"/>
        <v/>
      </c>
      <c r="K397" s="9">
        <f t="shared" si="75"/>
        <v>3397.14</v>
      </c>
      <c r="N397" s="9"/>
    </row>
    <row r="398" spans="1:14" s="10" customFormat="1" ht="24" x14ac:dyDescent="0.2">
      <c r="A398" s="48" t="s">
        <v>957</v>
      </c>
      <c r="B398" s="56" t="s">
        <v>958</v>
      </c>
      <c r="C398" s="56" t="s">
        <v>958</v>
      </c>
      <c r="D398" s="56" t="s">
        <v>68</v>
      </c>
      <c r="E398" s="49" t="s">
        <v>959</v>
      </c>
      <c r="F398" s="50" t="s">
        <v>187</v>
      </c>
      <c r="G398" s="68">
        <v>168</v>
      </c>
      <c r="H398" s="72">
        <v>14.73</v>
      </c>
      <c r="I398" s="83"/>
      <c r="J398" s="61" t="str">
        <f t="shared" si="74"/>
        <v/>
      </c>
      <c r="K398" s="9">
        <f t="shared" si="75"/>
        <v>2474.64</v>
      </c>
      <c r="N398" s="9"/>
    </row>
    <row r="399" spans="1:14" s="10" customFormat="1" ht="11.25" customHeight="1" x14ac:dyDescent="0.2">
      <c r="A399" s="88" t="s">
        <v>987</v>
      </c>
      <c r="B399" s="89"/>
      <c r="C399" s="89"/>
      <c r="D399" s="89"/>
      <c r="E399" s="90" t="s">
        <v>988</v>
      </c>
      <c r="F399" s="91"/>
      <c r="G399" s="92"/>
      <c r="H399" s="93"/>
      <c r="I399" s="94"/>
      <c r="J399" s="95"/>
    </row>
    <row r="400" spans="1:14" s="10" customFormat="1" ht="36" x14ac:dyDescent="0.2">
      <c r="A400" s="48" t="s">
        <v>960</v>
      </c>
      <c r="B400" s="56" t="s">
        <v>961</v>
      </c>
      <c r="C400" s="56" t="s">
        <v>961</v>
      </c>
      <c r="D400" s="56" t="s">
        <v>68</v>
      </c>
      <c r="E400" s="49" t="s">
        <v>962</v>
      </c>
      <c r="F400" s="50" t="s">
        <v>183</v>
      </c>
      <c r="G400" s="68">
        <v>8267.9</v>
      </c>
      <c r="H400" s="72">
        <v>5.65</v>
      </c>
      <c r="I400" s="83"/>
      <c r="J400" s="61" t="str">
        <f t="shared" si="74"/>
        <v/>
      </c>
      <c r="K400" s="9"/>
      <c r="N400" s="9"/>
    </row>
    <row r="401" spans="1:14" s="10" customFormat="1" ht="36" x14ac:dyDescent="0.2">
      <c r="A401" s="48" t="s">
        <v>963</v>
      </c>
      <c r="B401" s="56" t="s">
        <v>964</v>
      </c>
      <c r="C401" s="56" t="s">
        <v>964</v>
      </c>
      <c r="D401" s="56" t="s">
        <v>68</v>
      </c>
      <c r="E401" s="49" t="s">
        <v>965</v>
      </c>
      <c r="F401" s="50" t="s">
        <v>183</v>
      </c>
      <c r="G401" s="68">
        <v>266.5</v>
      </c>
      <c r="H401" s="72">
        <v>9.07</v>
      </c>
      <c r="I401" s="83"/>
      <c r="J401" s="61" t="str">
        <f t="shared" si="74"/>
        <v/>
      </c>
      <c r="K401" s="9"/>
      <c r="N401" s="9"/>
    </row>
    <row r="402" spans="1:14" s="10" customFormat="1" ht="36" x14ac:dyDescent="0.2">
      <c r="A402" s="48" t="s">
        <v>966</v>
      </c>
      <c r="B402" s="56" t="s">
        <v>967</v>
      </c>
      <c r="C402" s="56" t="s">
        <v>967</v>
      </c>
      <c r="D402" s="56" t="s">
        <v>68</v>
      </c>
      <c r="E402" s="49" t="s">
        <v>968</v>
      </c>
      <c r="F402" s="50" t="s">
        <v>183</v>
      </c>
      <c r="G402" s="68">
        <v>1087.4000000000001</v>
      </c>
      <c r="H402" s="72">
        <v>12.37</v>
      </c>
      <c r="I402" s="83"/>
      <c r="J402" s="61" t="str">
        <f t="shared" si="74"/>
        <v/>
      </c>
      <c r="K402" s="9"/>
      <c r="N402" s="9"/>
    </row>
    <row r="403" spans="1:14" s="10" customFormat="1" ht="36" x14ac:dyDescent="0.2">
      <c r="A403" s="48" t="s">
        <v>969</v>
      </c>
      <c r="B403" s="56" t="s">
        <v>970</v>
      </c>
      <c r="C403" s="56" t="s">
        <v>970</v>
      </c>
      <c r="D403" s="56" t="s">
        <v>68</v>
      </c>
      <c r="E403" s="49" t="s">
        <v>971</v>
      </c>
      <c r="F403" s="50" t="s">
        <v>183</v>
      </c>
      <c r="G403" s="68">
        <v>555.29999999999995</v>
      </c>
      <c r="H403" s="72">
        <v>20.239999999999998</v>
      </c>
      <c r="I403" s="83"/>
      <c r="J403" s="61" t="str">
        <f t="shared" si="74"/>
        <v/>
      </c>
      <c r="K403" s="9"/>
      <c r="N403" s="9"/>
    </row>
    <row r="404" spans="1:14" s="10" customFormat="1" ht="36" x14ac:dyDescent="0.2">
      <c r="A404" s="48" t="s">
        <v>972</v>
      </c>
      <c r="B404" s="56" t="s">
        <v>973</v>
      </c>
      <c r="C404" s="56" t="s">
        <v>973</v>
      </c>
      <c r="D404" s="56" t="s">
        <v>68</v>
      </c>
      <c r="E404" s="49" t="s">
        <v>974</v>
      </c>
      <c r="F404" s="50" t="s">
        <v>183</v>
      </c>
      <c r="G404" s="68">
        <v>299.89999999999998</v>
      </c>
      <c r="H404" s="72">
        <v>30.89</v>
      </c>
      <c r="I404" s="83"/>
      <c r="J404" s="61" t="str">
        <f t="shared" si="74"/>
        <v/>
      </c>
      <c r="K404" s="9"/>
      <c r="N404" s="9"/>
    </row>
    <row r="405" spans="1:14" s="10" customFormat="1" ht="48" x14ac:dyDescent="0.2">
      <c r="A405" s="48" t="s">
        <v>975</v>
      </c>
      <c r="B405" s="56" t="s">
        <v>976</v>
      </c>
      <c r="C405" s="56" t="s">
        <v>976</v>
      </c>
      <c r="D405" s="56" t="s">
        <v>68</v>
      </c>
      <c r="E405" s="49" t="s">
        <v>977</v>
      </c>
      <c r="F405" s="50" t="s">
        <v>183</v>
      </c>
      <c r="G405" s="68">
        <v>196.5</v>
      </c>
      <c r="H405" s="72">
        <v>36.200000000000003</v>
      </c>
      <c r="I405" s="83"/>
      <c r="J405" s="61" t="str">
        <f t="shared" si="74"/>
        <v/>
      </c>
      <c r="K405" s="9"/>
      <c r="N405" s="9"/>
    </row>
    <row r="406" spans="1:14" s="10" customFormat="1" ht="48" x14ac:dyDescent="0.2">
      <c r="A406" s="48" t="s">
        <v>978</v>
      </c>
      <c r="B406" s="56" t="s">
        <v>979</v>
      </c>
      <c r="C406" s="56" t="s">
        <v>979</v>
      </c>
      <c r="D406" s="56" t="s">
        <v>68</v>
      </c>
      <c r="E406" s="49" t="s">
        <v>980</v>
      </c>
      <c r="F406" s="50" t="s">
        <v>183</v>
      </c>
      <c r="G406" s="68">
        <v>607.20000000000005</v>
      </c>
      <c r="H406" s="72">
        <v>48.83</v>
      </c>
      <c r="I406" s="83"/>
      <c r="J406" s="61" t="str">
        <f t="shared" si="74"/>
        <v/>
      </c>
      <c r="K406" s="9"/>
      <c r="N406" s="9"/>
    </row>
    <row r="407" spans="1:14" s="10" customFormat="1" ht="48" x14ac:dyDescent="0.2">
      <c r="A407" s="48" t="s">
        <v>981</v>
      </c>
      <c r="B407" s="56" t="s">
        <v>982</v>
      </c>
      <c r="C407" s="56" t="s">
        <v>982</v>
      </c>
      <c r="D407" s="56" t="s">
        <v>68</v>
      </c>
      <c r="E407" s="49" t="s">
        <v>983</v>
      </c>
      <c r="F407" s="50" t="s">
        <v>183</v>
      </c>
      <c r="G407" s="68">
        <v>59.8</v>
      </c>
      <c r="H407" s="72">
        <v>93.66</v>
      </c>
      <c r="I407" s="83"/>
      <c r="J407" s="61" t="str">
        <f t="shared" si="74"/>
        <v/>
      </c>
      <c r="K407" s="9"/>
      <c r="N407" s="9"/>
    </row>
    <row r="408" spans="1:14" s="10" customFormat="1" ht="48" x14ac:dyDescent="0.2">
      <c r="A408" s="48" t="s">
        <v>984</v>
      </c>
      <c r="B408" s="56" t="s">
        <v>985</v>
      </c>
      <c r="C408" s="56" t="s">
        <v>985</v>
      </c>
      <c r="D408" s="56" t="s">
        <v>68</v>
      </c>
      <c r="E408" s="49" t="s">
        <v>986</v>
      </c>
      <c r="F408" s="50" t="s">
        <v>183</v>
      </c>
      <c r="G408" s="68">
        <v>184.3</v>
      </c>
      <c r="H408" s="72">
        <v>197.44</v>
      </c>
      <c r="I408" s="83"/>
      <c r="J408" s="61" t="str">
        <f t="shared" si="74"/>
        <v/>
      </c>
      <c r="K408" s="9"/>
      <c r="N408" s="9"/>
    </row>
    <row r="409" spans="1:14" s="10" customFormat="1" ht="11.25" customHeight="1" x14ac:dyDescent="0.2">
      <c r="A409" s="88" t="s">
        <v>989</v>
      </c>
      <c r="B409" s="89"/>
      <c r="C409" s="89"/>
      <c r="D409" s="89"/>
      <c r="E409" s="90" t="s">
        <v>990</v>
      </c>
      <c r="F409" s="91"/>
      <c r="G409" s="92"/>
      <c r="H409" s="93"/>
      <c r="I409" s="94"/>
      <c r="J409" s="95"/>
    </row>
    <row r="410" spans="1:14" s="10" customFormat="1" ht="12" x14ac:dyDescent="0.2">
      <c r="A410" s="48" t="s">
        <v>991</v>
      </c>
      <c r="B410" s="56" t="s">
        <v>992</v>
      </c>
      <c r="C410" s="56" t="s">
        <v>993</v>
      </c>
      <c r="D410" s="56" t="s">
        <v>59</v>
      </c>
      <c r="E410" s="49" t="s">
        <v>994</v>
      </c>
      <c r="F410" s="50" t="s">
        <v>86</v>
      </c>
      <c r="G410" s="68">
        <v>86.1</v>
      </c>
      <c r="H410" s="72">
        <v>133</v>
      </c>
      <c r="I410" s="83"/>
      <c r="J410" s="61" t="str">
        <f t="shared" si="74"/>
        <v/>
      </c>
      <c r="K410" s="9"/>
      <c r="N410" s="9"/>
    </row>
    <row r="411" spans="1:14" s="10" customFormat="1" ht="11.25" customHeight="1" x14ac:dyDescent="0.2">
      <c r="A411" s="88" t="s">
        <v>995</v>
      </c>
      <c r="B411" s="89"/>
      <c r="C411" s="89"/>
      <c r="D411" s="89"/>
      <c r="E411" s="90" t="s">
        <v>996</v>
      </c>
      <c r="F411" s="91"/>
      <c r="G411" s="92"/>
      <c r="H411" s="93"/>
      <c r="I411" s="94"/>
      <c r="J411" s="95"/>
    </row>
    <row r="412" spans="1:14" s="10" customFormat="1" ht="36" x14ac:dyDescent="0.2">
      <c r="A412" s="48" t="s">
        <v>997</v>
      </c>
      <c r="B412" s="56" t="s">
        <v>998</v>
      </c>
      <c r="C412" s="56" t="s">
        <v>998</v>
      </c>
      <c r="D412" s="56" t="s">
        <v>68</v>
      </c>
      <c r="E412" s="49" t="s">
        <v>999</v>
      </c>
      <c r="F412" s="50" t="s">
        <v>187</v>
      </c>
      <c r="G412" s="68">
        <v>143</v>
      </c>
      <c r="H412" s="72">
        <v>42.44</v>
      </c>
      <c r="I412" s="83"/>
      <c r="J412" s="61" t="str">
        <f t="shared" si="74"/>
        <v/>
      </c>
      <c r="K412" s="9"/>
      <c r="N412" s="9"/>
    </row>
    <row r="413" spans="1:14" s="10" customFormat="1" ht="36" x14ac:dyDescent="0.2">
      <c r="A413" s="48" t="s">
        <v>1000</v>
      </c>
      <c r="B413" s="56" t="s">
        <v>1001</v>
      </c>
      <c r="C413" s="56" t="s">
        <v>1001</v>
      </c>
      <c r="D413" s="56" t="s">
        <v>68</v>
      </c>
      <c r="E413" s="49" t="s">
        <v>1002</v>
      </c>
      <c r="F413" s="50" t="s">
        <v>187</v>
      </c>
      <c r="G413" s="68">
        <v>34</v>
      </c>
      <c r="H413" s="72">
        <v>45.17</v>
      </c>
      <c r="I413" s="83"/>
      <c r="J413" s="61" t="str">
        <f t="shared" si="74"/>
        <v/>
      </c>
      <c r="K413" s="9"/>
      <c r="N413" s="9"/>
    </row>
    <row r="414" spans="1:14" s="10" customFormat="1" ht="36" x14ac:dyDescent="0.2">
      <c r="A414" s="48" t="s">
        <v>1003</v>
      </c>
      <c r="B414" s="56" t="s">
        <v>1004</v>
      </c>
      <c r="C414" s="56" t="s">
        <v>1004</v>
      </c>
      <c r="D414" s="56" t="s">
        <v>68</v>
      </c>
      <c r="E414" s="49" t="s">
        <v>1005</v>
      </c>
      <c r="F414" s="50" t="s">
        <v>187</v>
      </c>
      <c r="G414" s="68">
        <v>6</v>
      </c>
      <c r="H414" s="72">
        <v>59.61</v>
      </c>
      <c r="I414" s="83"/>
      <c r="J414" s="61" t="str">
        <f t="shared" si="74"/>
        <v/>
      </c>
      <c r="K414" s="9"/>
      <c r="N414" s="9"/>
    </row>
    <row r="415" spans="1:14" s="10" customFormat="1" ht="36" x14ac:dyDescent="0.2">
      <c r="A415" s="48" t="s">
        <v>1006</v>
      </c>
      <c r="B415" s="56" t="s">
        <v>1007</v>
      </c>
      <c r="C415" s="56" t="s">
        <v>1007</v>
      </c>
      <c r="D415" s="56" t="s">
        <v>68</v>
      </c>
      <c r="E415" s="49" t="s">
        <v>1008</v>
      </c>
      <c r="F415" s="50" t="s">
        <v>187</v>
      </c>
      <c r="G415" s="68">
        <v>37</v>
      </c>
      <c r="H415" s="72">
        <v>62.87</v>
      </c>
      <c r="I415" s="83"/>
      <c r="J415" s="61" t="str">
        <f t="shared" si="74"/>
        <v/>
      </c>
      <c r="K415" s="9"/>
      <c r="N415" s="9"/>
    </row>
    <row r="416" spans="1:14" s="10" customFormat="1" ht="36" x14ac:dyDescent="0.2">
      <c r="A416" s="48" t="s">
        <v>1009</v>
      </c>
      <c r="B416" s="56" t="s">
        <v>1010</v>
      </c>
      <c r="C416" s="56" t="s">
        <v>1010</v>
      </c>
      <c r="D416" s="56" t="s">
        <v>68</v>
      </c>
      <c r="E416" s="49" t="s">
        <v>1011</v>
      </c>
      <c r="F416" s="50" t="s">
        <v>187</v>
      </c>
      <c r="G416" s="68">
        <v>4</v>
      </c>
      <c r="H416" s="72">
        <v>83.37</v>
      </c>
      <c r="I416" s="83"/>
      <c r="J416" s="61" t="str">
        <f t="shared" si="74"/>
        <v/>
      </c>
      <c r="K416" s="9"/>
      <c r="N416" s="9"/>
    </row>
    <row r="417" spans="1:14" s="10" customFormat="1" ht="36" x14ac:dyDescent="0.2">
      <c r="A417" s="48" t="s">
        <v>1012</v>
      </c>
      <c r="B417" s="56" t="s">
        <v>1007</v>
      </c>
      <c r="C417" s="56" t="s">
        <v>1007</v>
      </c>
      <c r="D417" s="56" t="s">
        <v>68</v>
      </c>
      <c r="E417" s="49" t="s">
        <v>1008</v>
      </c>
      <c r="F417" s="50" t="s">
        <v>187</v>
      </c>
      <c r="G417" s="68">
        <v>15</v>
      </c>
      <c r="H417" s="72">
        <v>62.87</v>
      </c>
      <c r="I417" s="83"/>
      <c r="J417" s="61" t="str">
        <f t="shared" si="74"/>
        <v/>
      </c>
      <c r="K417" s="9"/>
      <c r="N417" s="9"/>
    </row>
    <row r="418" spans="1:14" s="10" customFormat="1" ht="36" x14ac:dyDescent="0.2">
      <c r="A418" s="48" t="s">
        <v>1013</v>
      </c>
      <c r="B418" s="56" t="s">
        <v>1014</v>
      </c>
      <c r="C418" s="56" t="s">
        <v>1014</v>
      </c>
      <c r="D418" s="56" t="s">
        <v>68</v>
      </c>
      <c r="E418" s="49" t="s">
        <v>1015</v>
      </c>
      <c r="F418" s="50" t="s">
        <v>187</v>
      </c>
      <c r="G418" s="68">
        <v>11</v>
      </c>
      <c r="H418" s="72">
        <v>35.26</v>
      </c>
      <c r="I418" s="83"/>
      <c r="J418" s="61" t="str">
        <f t="shared" si="74"/>
        <v/>
      </c>
      <c r="K418" s="9"/>
      <c r="N418" s="9"/>
    </row>
    <row r="419" spans="1:14" s="10" customFormat="1" ht="36" x14ac:dyDescent="0.2">
      <c r="A419" s="48" t="s">
        <v>1016</v>
      </c>
      <c r="B419" s="56" t="s">
        <v>1017</v>
      </c>
      <c r="C419" s="56" t="s">
        <v>1017</v>
      </c>
      <c r="D419" s="56" t="s">
        <v>68</v>
      </c>
      <c r="E419" s="49" t="s">
        <v>1018</v>
      </c>
      <c r="F419" s="50" t="s">
        <v>187</v>
      </c>
      <c r="G419" s="68">
        <v>4</v>
      </c>
      <c r="H419" s="72">
        <v>55.76</v>
      </c>
      <c r="I419" s="83"/>
      <c r="J419" s="61" t="str">
        <f t="shared" si="74"/>
        <v/>
      </c>
      <c r="K419" s="9"/>
      <c r="N419" s="9"/>
    </row>
    <row r="420" spans="1:14" s="10" customFormat="1" ht="36" x14ac:dyDescent="0.2">
      <c r="A420" s="48" t="s">
        <v>1019</v>
      </c>
      <c r="B420" s="56" t="s">
        <v>1020</v>
      </c>
      <c r="C420" s="56" t="s">
        <v>1020</v>
      </c>
      <c r="D420" s="56" t="s">
        <v>68</v>
      </c>
      <c r="E420" s="49" t="s">
        <v>1021</v>
      </c>
      <c r="F420" s="50" t="s">
        <v>187</v>
      </c>
      <c r="G420" s="68">
        <v>1</v>
      </c>
      <c r="H420" s="72">
        <v>76.25</v>
      </c>
      <c r="I420" s="83"/>
      <c r="J420" s="61" t="str">
        <f t="shared" si="74"/>
        <v/>
      </c>
      <c r="K420" s="9"/>
      <c r="N420" s="9"/>
    </row>
    <row r="421" spans="1:14" s="10" customFormat="1" ht="36" x14ac:dyDescent="0.2">
      <c r="A421" s="48" t="s">
        <v>1022</v>
      </c>
      <c r="B421" s="56" t="s">
        <v>998</v>
      </c>
      <c r="C421" s="56" t="s">
        <v>998</v>
      </c>
      <c r="D421" s="56" t="s">
        <v>68</v>
      </c>
      <c r="E421" s="49" t="s">
        <v>999</v>
      </c>
      <c r="F421" s="50" t="s">
        <v>187</v>
      </c>
      <c r="G421" s="68">
        <v>12</v>
      </c>
      <c r="H421" s="72">
        <v>42.44</v>
      </c>
      <c r="I421" s="83"/>
      <c r="J421" s="61" t="str">
        <f t="shared" si="74"/>
        <v/>
      </c>
      <c r="K421" s="9"/>
      <c r="N421" s="9"/>
    </row>
    <row r="422" spans="1:14" s="10" customFormat="1" ht="36" x14ac:dyDescent="0.2">
      <c r="A422" s="48" t="s">
        <v>1023</v>
      </c>
      <c r="B422" s="56" t="s">
        <v>1024</v>
      </c>
      <c r="C422" s="56" t="s">
        <v>1024</v>
      </c>
      <c r="D422" s="56" t="s">
        <v>68</v>
      </c>
      <c r="E422" s="49" t="s">
        <v>1025</v>
      </c>
      <c r="F422" s="50" t="s">
        <v>187</v>
      </c>
      <c r="G422" s="68">
        <v>8</v>
      </c>
      <c r="H422" s="72">
        <v>259.14</v>
      </c>
      <c r="I422" s="83"/>
      <c r="J422" s="61" t="str">
        <f t="shared" si="74"/>
        <v/>
      </c>
      <c r="K422" s="9"/>
      <c r="N422" s="9"/>
    </row>
    <row r="423" spans="1:14" s="10" customFormat="1" ht="60" x14ac:dyDescent="0.2">
      <c r="A423" s="48" t="s">
        <v>1026</v>
      </c>
      <c r="B423" s="56" t="s">
        <v>1027</v>
      </c>
      <c r="C423" s="56" t="s">
        <v>1028</v>
      </c>
      <c r="D423" s="56" t="s">
        <v>59</v>
      </c>
      <c r="E423" s="49" t="s">
        <v>1029</v>
      </c>
      <c r="F423" s="50" t="s">
        <v>63</v>
      </c>
      <c r="G423" s="68">
        <v>18</v>
      </c>
      <c r="H423" s="72">
        <v>262.74</v>
      </c>
      <c r="I423" s="83"/>
      <c r="J423" s="61" t="str">
        <f t="shared" si="74"/>
        <v/>
      </c>
      <c r="K423" s="9"/>
      <c r="N423" s="9"/>
    </row>
    <row r="424" spans="1:14" s="10" customFormat="1" ht="12" x14ac:dyDescent="0.2">
      <c r="A424" s="48" t="s">
        <v>1030</v>
      </c>
      <c r="B424" s="56" t="s">
        <v>1031</v>
      </c>
      <c r="C424" s="56" t="s">
        <v>1032</v>
      </c>
      <c r="D424" s="56" t="s">
        <v>59</v>
      </c>
      <c r="E424" s="49" t="s">
        <v>1033</v>
      </c>
      <c r="F424" s="50" t="s">
        <v>63</v>
      </c>
      <c r="G424" s="68">
        <v>102</v>
      </c>
      <c r="H424" s="72">
        <v>283.72000000000003</v>
      </c>
      <c r="I424" s="83"/>
      <c r="J424" s="61" t="str">
        <f t="shared" si="74"/>
        <v/>
      </c>
      <c r="K424" s="9"/>
      <c r="N424" s="9"/>
    </row>
    <row r="425" spans="1:14" s="10" customFormat="1" ht="12" x14ac:dyDescent="0.2">
      <c r="A425" s="48" t="s">
        <v>1034</v>
      </c>
      <c r="B425" s="56" t="s">
        <v>1035</v>
      </c>
      <c r="C425" s="56" t="s">
        <v>1036</v>
      </c>
      <c r="D425" s="56" t="s">
        <v>59</v>
      </c>
      <c r="E425" s="49" t="s">
        <v>1037</v>
      </c>
      <c r="F425" s="50" t="s">
        <v>63</v>
      </c>
      <c r="G425" s="68">
        <v>40</v>
      </c>
      <c r="H425" s="72">
        <v>339.57</v>
      </c>
      <c r="I425" s="83"/>
      <c r="J425" s="61" t="str">
        <f t="shared" si="74"/>
        <v/>
      </c>
      <c r="K425" s="9"/>
      <c r="N425" s="9"/>
    </row>
    <row r="426" spans="1:14" s="10" customFormat="1" ht="36" x14ac:dyDescent="0.2">
      <c r="A426" s="48" t="s">
        <v>1038</v>
      </c>
      <c r="B426" s="56" t="s">
        <v>1039</v>
      </c>
      <c r="C426" s="56" t="s">
        <v>1040</v>
      </c>
      <c r="D426" s="56" t="s">
        <v>59</v>
      </c>
      <c r="E426" s="49" t="s">
        <v>1041</v>
      </c>
      <c r="F426" s="50" t="s">
        <v>63</v>
      </c>
      <c r="G426" s="68">
        <v>9</v>
      </c>
      <c r="H426" s="72">
        <v>106.26</v>
      </c>
      <c r="I426" s="83"/>
      <c r="J426" s="61" t="str">
        <f t="shared" si="74"/>
        <v/>
      </c>
      <c r="K426" s="9"/>
      <c r="N426" s="9"/>
    </row>
    <row r="427" spans="1:14" s="10" customFormat="1" ht="60" x14ac:dyDescent="0.2">
      <c r="A427" s="48" t="s">
        <v>1042</v>
      </c>
      <c r="B427" s="56" t="s">
        <v>1043</v>
      </c>
      <c r="C427" s="56" t="s">
        <v>1044</v>
      </c>
      <c r="D427" s="56" t="s">
        <v>59</v>
      </c>
      <c r="E427" s="49" t="s">
        <v>1045</v>
      </c>
      <c r="F427" s="50" t="s">
        <v>63</v>
      </c>
      <c r="G427" s="68">
        <v>4</v>
      </c>
      <c r="H427" s="72">
        <v>4633.95</v>
      </c>
      <c r="I427" s="83"/>
      <c r="J427" s="61" t="str">
        <f t="shared" si="74"/>
        <v/>
      </c>
      <c r="K427" s="9"/>
      <c r="N427" s="9"/>
    </row>
    <row r="428" spans="1:14" s="10" customFormat="1" ht="84" x14ac:dyDescent="0.2">
      <c r="A428" s="48" t="s">
        <v>1046</v>
      </c>
      <c r="B428" s="56" t="s">
        <v>1047</v>
      </c>
      <c r="C428" s="56" t="s">
        <v>1048</v>
      </c>
      <c r="D428" s="56" t="s">
        <v>59</v>
      </c>
      <c r="E428" s="49" t="s">
        <v>1049</v>
      </c>
      <c r="F428" s="50" t="s">
        <v>1050</v>
      </c>
      <c r="G428" s="68">
        <v>1</v>
      </c>
      <c r="H428" s="72">
        <v>2792.4</v>
      </c>
      <c r="I428" s="83"/>
      <c r="J428" s="61" t="str">
        <f t="shared" si="74"/>
        <v/>
      </c>
      <c r="K428" s="9"/>
      <c r="N428" s="9"/>
    </row>
    <row r="429" spans="1:14" s="10" customFormat="1" ht="48" x14ac:dyDescent="0.2">
      <c r="A429" s="48" t="s">
        <v>1051</v>
      </c>
      <c r="B429" s="56" t="s">
        <v>1052</v>
      </c>
      <c r="C429" s="56" t="s">
        <v>51</v>
      </c>
      <c r="D429" s="56" t="s">
        <v>59</v>
      </c>
      <c r="E429" s="49" t="s">
        <v>52</v>
      </c>
      <c r="F429" s="50" t="s">
        <v>63</v>
      </c>
      <c r="G429" s="68">
        <v>16</v>
      </c>
      <c r="H429" s="72">
        <v>86.73</v>
      </c>
      <c r="I429" s="83"/>
      <c r="J429" s="61" t="str">
        <f t="shared" si="74"/>
        <v/>
      </c>
      <c r="K429" s="9"/>
      <c r="N429" s="9"/>
    </row>
    <row r="430" spans="1:14" s="10" customFormat="1" x14ac:dyDescent="0.2">
      <c r="A430" s="52"/>
      <c r="B430" s="58"/>
      <c r="C430" s="58"/>
      <c r="D430" s="58"/>
      <c r="E430" s="53"/>
      <c r="F430" s="54"/>
      <c r="G430" s="71"/>
      <c r="H430" s="76" t="s">
        <v>29</v>
      </c>
      <c r="I430" s="84"/>
      <c r="J430" s="66">
        <f>SUM(J361:J429)</f>
        <v>0</v>
      </c>
      <c r="K430" s="9"/>
      <c r="N430" s="9"/>
    </row>
    <row r="431" spans="1:14" s="10" customFormat="1" ht="11.25" customHeight="1" x14ac:dyDescent="0.2">
      <c r="A431" s="59">
        <v>19</v>
      </c>
      <c r="B431" s="60"/>
      <c r="C431" s="60"/>
      <c r="D431" s="60"/>
      <c r="E431" s="82" t="s">
        <v>1065</v>
      </c>
      <c r="F431" s="57"/>
      <c r="G431" s="70"/>
      <c r="H431" s="75"/>
      <c r="I431" s="85"/>
      <c r="J431" s="67"/>
    </row>
    <row r="432" spans="1:14" s="10" customFormat="1" ht="36" x14ac:dyDescent="0.2">
      <c r="A432" s="48" t="s">
        <v>1053</v>
      </c>
      <c r="B432" s="56" t="s">
        <v>1054</v>
      </c>
      <c r="C432" s="56" t="s">
        <v>1054</v>
      </c>
      <c r="D432" s="56" t="s">
        <v>68</v>
      </c>
      <c r="E432" s="49" t="s">
        <v>1055</v>
      </c>
      <c r="F432" s="50" t="s">
        <v>183</v>
      </c>
      <c r="G432" s="68">
        <v>120.3</v>
      </c>
      <c r="H432" s="72">
        <v>20.56</v>
      </c>
      <c r="I432" s="83"/>
      <c r="J432" s="61" t="str">
        <f>IF(I432="","",IF(ISTEXT(I432),"NC",I432*G432))</f>
        <v/>
      </c>
      <c r="K432" s="9">
        <f>H432*G432</f>
        <v>2473.3679999999999</v>
      </c>
      <c r="N432" s="9"/>
    </row>
    <row r="433" spans="1:14" s="10" customFormat="1" ht="36" x14ac:dyDescent="0.2">
      <c r="A433" s="48" t="s">
        <v>1056</v>
      </c>
      <c r="B433" s="56" t="s">
        <v>1057</v>
      </c>
      <c r="C433" s="56" t="s">
        <v>1057</v>
      </c>
      <c r="D433" s="56" t="s">
        <v>68</v>
      </c>
      <c r="E433" s="49" t="s">
        <v>1058</v>
      </c>
      <c r="F433" s="50" t="s">
        <v>187</v>
      </c>
      <c r="G433" s="68">
        <v>23</v>
      </c>
      <c r="H433" s="72">
        <v>9.2200000000000006</v>
      </c>
      <c r="I433" s="83"/>
      <c r="J433" s="61" t="str">
        <f t="shared" ref="J433:J435" si="76">IF(I433="","",IF(ISTEXT(I433),"NC",I433*G433))</f>
        <v/>
      </c>
      <c r="K433" s="9">
        <f t="shared" ref="K433:K435" si="77">H433*G433</f>
        <v>212.06</v>
      </c>
      <c r="N433" s="9"/>
    </row>
    <row r="434" spans="1:14" s="10" customFormat="1" ht="36" x14ac:dyDescent="0.2">
      <c r="A434" s="48" t="s">
        <v>1059</v>
      </c>
      <c r="B434" s="56" t="s">
        <v>1060</v>
      </c>
      <c r="C434" s="56" t="s">
        <v>1060</v>
      </c>
      <c r="D434" s="56" t="s">
        <v>68</v>
      </c>
      <c r="E434" s="49" t="s">
        <v>1061</v>
      </c>
      <c r="F434" s="50" t="s">
        <v>187</v>
      </c>
      <c r="G434" s="68">
        <v>28</v>
      </c>
      <c r="H434" s="72">
        <v>7.81</v>
      </c>
      <c r="I434" s="83"/>
      <c r="J434" s="61" t="str">
        <f t="shared" si="76"/>
        <v/>
      </c>
      <c r="K434" s="9">
        <f t="shared" si="77"/>
        <v>218.67999999999998</v>
      </c>
      <c r="N434" s="9"/>
    </row>
    <row r="435" spans="1:14" s="10" customFormat="1" ht="24" x14ac:dyDescent="0.2">
      <c r="A435" s="48" t="s">
        <v>1062</v>
      </c>
      <c r="B435" s="56" t="s">
        <v>1063</v>
      </c>
      <c r="C435" s="56" t="s">
        <v>1063</v>
      </c>
      <c r="D435" s="56" t="s">
        <v>68</v>
      </c>
      <c r="E435" s="49" t="s">
        <v>1064</v>
      </c>
      <c r="F435" s="50" t="s">
        <v>187</v>
      </c>
      <c r="G435" s="68">
        <v>6</v>
      </c>
      <c r="H435" s="72">
        <v>12.47</v>
      </c>
      <c r="I435" s="83"/>
      <c r="J435" s="61" t="str">
        <f t="shared" si="76"/>
        <v/>
      </c>
      <c r="K435" s="9">
        <f t="shared" si="77"/>
        <v>74.820000000000007</v>
      </c>
      <c r="N435" s="9"/>
    </row>
    <row r="436" spans="1:14" s="10" customFormat="1" x14ac:dyDescent="0.2">
      <c r="A436" s="52"/>
      <c r="B436" s="58"/>
      <c r="C436" s="58"/>
      <c r="D436" s="58"/>
      <c r="E436" s="53"/>
      <c r="F436" s="54"/>
      <c r="G436" s="71"/>
      <c r="H436" s="76" t="s">
        <v>29</v>
      </c>
      <c r="I436" s="84"/>
      <c r="J436" s="66">
        <f>SUM(J432:J435)</f>
        <v>0</v>
      </c>
      <c r="K436" s="9"/>
      <c r="N436" s="9"/>
    </row>
    <row r="437" spans="1:14" s="10" customFormat="1" ht="11.25" customHeight="1" x14ac:dyDescent="0.2">
      <c r="A437" s="59">
        <v>20</v>
      </c>
      <c r="B437" s="60"/>
      <c r="C437" s="60"/>
      <c r="D437" s="60"/>
      <c r="E437" s="82" t="s">
        <v>1066</v>
      </c>
      <c r="F437" s="57"/>
      <c r="G437" s="70"/>
      <c r="H437" s="75"/>
      <c r="I437" s="85"/>
      <c r="J437" s="67"/>
    </row>
    <row r="438" spans="1:14" s="10" customFormat="1" ht="11.25" customHeight="1" x14ac:dyDescent="0.2">
      <c r="A438" s="88" t="s">
        <v>1067</v>
      </c>
      <c r="B438" s="89"/>
      <c r="C438" s="89"/>
      <c r="D438" s="89"/>
      <c r="E438" s="90" t="s">
        <v>1068</v>
      </c>
      <c r="F438" s="91"/>
      <c r="G438" s="92"/>
      <c r="H438" s="93"/>
      <c r="I438" s="94"/>
      <c r="J438" s="95"/>
    </row>
    <row r="439" spans="1:14" s="10" customFormat="1" ht="24" x14ac:dyDescent="0.2">
      <c r="A439" s="48" t="s">
        <v>1069</v>
      </c>
      <c r="B439" s="56">
        <v>39604</v>
      </c>
      <c r="C439" s="56">
        <v>39604</v>
      </c>
      <c r="D439" s="56" t="s">
        <v>68</v>
      </c>
      <c r="E439" s="49" t="s">
        <v>1070</v>
      </c>
      <c r="F439" s="50" t="s">
        <v>187</v>
      </c>
      <c r="G439" s="68">
        <v>3</v>
      </c>
      <c r="H439" s="72">
        <v>782.83</v>
      </c>
      <c r="I439" s="83"/>
      <c r="J439" s="61" t="str">
        <f>IF(I439="","",IF(ISTEXT(I439),"NC",I439*G439))</f>
        <v/>
      </c>
      <c r="K439" s="9">
        <f>H439*G439</f>
        <v>2348.4900000000002</v>
      </c>
      <c r="N439" s="9"/>
    </row>
    <row r="440" spans="1:14" s="10" customFormat="1" ht="24" x14ac:dyDescent="0.2">
      <c r="A440" s="48" t="s">
        <v>1071</v>
      </c>
      <c r="B440" s="56">
        <v>39597</v>
      </c>
      <c r="C440" s="56">
        <v>39597</v>
      </c>
      <c r="D440" s="56" t="s">
        <v>68</v>
      </c>
      <c r="E440" s="49" t="s">
        <v>1072</v>
      </c>
      <c r="F440" s="50" t="s">
        <v>187</v>
      </c>
      <c r="G440" s="68">
        <v>1</v>
      </c>
      <c r="H440" s="72">
        <v>2836.65</v>
      </c>
      <c r="I440" s="83"/>
      <c r="J440" s="61" t="str">
        <f t="shared" ref="J440:J443" si="78">IF(I440="","",IF(ISTEXT(I440),"NC",I440*G440))</f>
        <v/>
      </c>
      <c r="K440" s="9">
        <f t="shared" ref="K440:K443" si="79">H440*G440</f>
        <v>2836.65</v>
      </c>
      <c r="N440" s="9"/>
    </row>
    <row r="441" spans="1:14" s="10" customFormat="1" ht="24" x14ac:dyDescent="0.2">
      <c r="A441" s="48" t="s">
        <v>1073</v>
      </c>
      <c r="B441" s="56">
        <v>412</v>
      </c>
      <c r="C441" s="56">
        <v>412</v>
      </c>
      <c r="D441" s="56" t="s">
        <v>68</v>
      </c>
      <c r="E441" s="49" t="s">
        <v>1074</v>
      </c>
      <c r="F441" s="50" t="s">
        <v>187</v>
      </c>
      <c r="G441" s="68">
        <v>2</v>
      </c>
      <c r="H441" s="72">
        <v>1.27</v>
      </c>
      <c r="I441" s="83"/>
      <c r="J441" s="61" t="str">
        <f t="shared" si="78"/>
        <v/>
      </c>
      <c r="K441" s="9">
        <f t="shared" si="79"/>
        <v>2.54</v>
      </c>
      <c r="N441" s="9"/>
    </row>
    <row r="442" spans="1:14" s="10" customFormat="1" ht="24" x14ac:dyDescent="0.2">
      <c r="A442" s="48" t="s">
        <v>1075</v>
      </c>
      <c r="B442" s="56">
        <v>412</v>
      </c>
      <c r="C442" s="56">
        <v>412</v>
      </c>
      <c r="D442" s="56" t="s">
        <v>68</v>
      </c>
      <c r="E442" s="49" t="s">
        <v>1074</v>
      </c>
      <c r="F442" s="50" t="s">
        <v>187</v>
      </c>
      <c r="G442" s="68">
        <v>1</v>
      </c>
      <c r="H442" s="72">
        <v>1.27</v>
      </c>
      <c r="I442" s="83"/>
      <c r="J442" s="61" t="str">
        <f t="shared" si="78"/>
        <v/>
      </c>
      <c r="K442" s="9">
        <f t="shared" si="79"/>
        <v>1.27</v>
      </c>
      <c r="N442" s="9"/>
    </row>
    <row r="443" spans="1:14" s="10" customFormat="1" ht="24" x14ac:dyDescent="0.2">
      <c r="A443" s="48" t="s">
        <v>1076</v>
      </c>
      <c r="B443" s="56">
        <v>412</v>
      </c>
      <c r="C443" s="56">
        <v>412</v>
      </c>
      <c r="D443" s="56" t="s">
        <v>68</v>
      </c>
      <c r="E443" s="49" t="s">
        <v>1074</v>
      </c>
      <c r="F443" s="50" t="s">
        <v>187</v>
      </c>
      <c r="G443" s="68">
        <v>2</v>
      </c>
      <c r="H443" s="72">
        <v>1.27</v>
      </c>
      <c r="I443" s="83"/>
      <c r="J443" s="61" t="str">
        <f t="shared" si="78"/>
        <v/>
      </c>
      <c r="K443" s="9">
        <f t="shared" si="79"/>
        <v>2.54</v>
      </c>
      <c r="N443" s="9"/>
    </row>
    <row r="444" spans="1:14" s="10" customFormat="1" ht="24" x14ac:dyDescent="0.2">
      <c r="A444" s="48" t="s">
        <v>1077</v>
      </c>
      <c r="B444" s="56">
        <v>412</v>
      </c>
      <c r="C444" s="56">
        <v>412</v>
      </c>
      <c r="D444" s="56" t="s">
        <v>68</v>
      </c>
      <c r="E444" s="49" t="s">
        <v>1074</v>
      </c>
      <c r="F444" s="50" t="s">
        <v>187</v>
      </c>
      <c r="G444" s="68">
        <v>1</v>
      </c>
      <c r="H444" s="72">
        <v>1.27</v>
      </c>
      <c r="I444" s="83"/>
      <c r="J444" s="61" t="str">
        <f t="shared" ref="J444:J446" si="80">IF(I444="","",IF(ISTEXT(I444),"NC",I444*G444))</f>
        <v/>
      </c>
      <c r="K444" s="9">
        <f t="shared" ref="K444:K446" si="81">H444*G444</f>
        <v>1.27</v>
      </c>
      <c r="N444" s="9"/>
    </row>
    <row r="445" spans="1:14" s="10" customFormat="1" ht="24" x14ac:dyDescent="0.2">
      <c r="A445" s="48" t="s">
        <v>1078</v>
      </c>
      <c r="B445" s="56">
        <v>43837</v>
      </c>
      <c r="C445" s="56">
        <v>43837</v>
      </c>
      <c r="D445" s="56" t="s">
        <v>68</v>
      </c>
      <c r="E445" s="49" t="s">
        <v>1079</v>
      </c>
      <c r="F445" s="50" t="s">
        <v>187</v>
      </c>
      <c r="G445" s="68">
        <v>1</v>
      </c>
      <c r="H445" s="72">
        <v>1201.8800000000001</v>
      </c>
      <c r="I445" s="83"/>
      <c r="J445" s="61" t="str">
        <f t="shared" si="80"/>
        <v/>
      </c>
      <c r="K445" s="9">
        <f t="shared" si="81"/>
        <v>1201.8800000000001</v>
      </c>
      <c r="N445" s="9"/>
    </row>
    <row r="446" spans="1:14" s="10" customFormat="1" ht="24" x14ac:dyDescent="0.2">
      <c r="A446" s="48" t="s">
        <v>1080</v>
      </c>
      <c r="B446" s="56" t="s">
        <v>1081</v>
      </c>
      <c r="C446" s="56" t="s">
        <v>1082</v>
      </c>
      <c r="D446" s="56" t="s">
        <v>59</v>
      </c>
      <c r="E446" s="49" t="s">
        <v>1083</v>
      </c>
      <c r="F446" s="50" t="s">
        <v>63</v>
      </c>
      <c r="G446" s="68">
        <v>2</v>
      </c>
      <c r="H446" s="72">
        <v>425.73</v>
      </c>
      <c r="I446" s="83"/>
      <c r="J446" s="61" t="str">
        <f t="shared" si="80"/>
        <v/>
      </c>
      <c r="K446" s="9">
        <f t="shared" si="81"/>
        <v>851.46</v>
      </c>
      <c r="N446" s="9"/>
    </row>
    <row r="447" spans="1:14" s="10" customFormat="1" ht="11.25" customHeight="1" x14ac:dyDescent="0.2">
      <c r="A447" s="88" t="s">
        <v>1084</v>
      </c>
      <c r="B447" s="89"/>
      <c r="C447" s="89"/>
      <c r="D447" s="89"/>
      <c r="E447" s="90" t="s">
        <v>1085</v>
      </c>
      <c r="F447" s="91"/>
      <c r="G447" s="92"/>
      <c r="H447" s="93"/>
      <c r="I447" s="94"/>
      <c r="J447" s="95"/>
    </row>
    <row r="448" spans="1:14" s="10" customFormat="1" ht="24" x14ac:dyDescent="0.2">
      <c r="A448" s="48" t="s">
        <v>1086</v>
      </c>
      <c r="B448" s="56">
        <v>39598</v>
      </c>
      <c r="C448" s="56">
        <v>39598</v>
      </c>
      <c r="D448" s="56" t="s">
        <v>68</v>
      </c>
      <c r="E448" s="49" t="s">
        <v>1087</v>
      </c>
      <c r="F448" s="50" t="s">
        <v>183</v>
      </c>
      <c r="G448" s="68">
        <v>1258.9000000000001</v>
      </c>
      <c r="H448" s="72">
        <v>15.45</v>
      </c>
      <c r="I448" s="83"/>
      <c r="J448" s="61" t="str">
        <f t="shared" ref="J448:J464" si="82">IF(I448="","",IF(ISTEXT(I448),"NC",I448*G448))</f>
        <v/>
      </c>
      <c r="K448" s="9"/>
      <c r="N448" s="9"/>
    </row>
    <row r="449" spans="1:14" s="10" customFormat="1" ht="24" x14ac:dyDescent="0.2">
      <c r="A449" s="48" t="s">
        <v>1088</v>
      </c>
      <c r="B449" s="56">
        <v>39604</v>
      </c>
      <c r="C449" s="56">
        <v>39604</v>
      </c>
      <c r="D449" s="56" t="s">
        <v>68</v>
      </c>
      <c r="E449" s="49" t="s">
        <v>1089</v>
      </c>
      <c r="F449" s="50" t="s">
        <v>187</v>
      </c>
      <c r="G449" s="68">
        <v>28</v>
      </c>
      <c r="H449" s="72">
        <v>26.11</v>
      </c>
      <c r="I449" s="83"/>
      <c r="J449" s="61" t="str">
        <f t="shared" si="82"/>
        <v/>
      </c>
      <c r="K449" s="9"/>
      <c r="N449" s="9"/>
    </row>
    <row r="450" spans="1:14" s="10" customFormat="1" ht="11.25" customHeight="1" x14ac:dyDescent="0.2">
      <c r="A450" s="88" t="s">
        <v>1090</v>
      </c>
      <c r="B450" s="89"/>
      <c r="C450" s="89"/>
      <c r="D450" s="89"/>
      <c r="E450" s="90" t="s">
        <v>1091</v>
      </c>
      <c r="F450" s="91"/>
      <c r="G450" s="92"/>
      <c r="H450" s="93"/>
      <c r="I450" s="94"/>
      <c r="J450" s="95"/>
    </row>
    <row r="451" spans="1:14" s="10" customFormat="1" ht="24" x14ac:dyDescent="0.2">
      <c r="A451" s="48" t="s">
        <v>1092</v>
      </c>
      <c r="B451" s="56" t="s">
        <v>1093</v>
      </c>
      <c r="C451" s="56" t="s">
        <v>1094</v>
      </c>
      <c r="D451" s="56" t="s">
        <v>59</v>
      </c>
      <c r="E451" s="49" t="s">
        <v>1095</v>
      </c>
      <c r="F451" s="50" t="s">
        <v>63</v>
      </c>
      <c r="G451" s="68">
        <v>28</v>
      </c>
      <c r="H451" s="72">
        <v>37.520000000000003</v>
      </c>
      <c r="I451" s="83"/>
      <c r="J451" s="61" t="str">
        <f t="shared" si="82"/>
        <v/>
      </c>
      <c r="K451" s="9"/>
      <c r="N451" s="9"/>
    </row>
    <row r="452" spans="1:14" s="10" customFormat="1" ht="24" x14ac:dyDescent="0.2">
      <c r="A452" s="48" t="s">
        <v>1096</v>
      </c>
      <c r="B452" s="56" t="s">
        <v>1097</v>
      </c>
      <c r="C452" s="56" t="s">
        <v>1098</v>
      </c>
      <c r="D452" s="56" t="s">
        <v>59</v>
      </c>
      <c r="E452" s="49" t="s">
        <v>1099</v>
      </c>
      <c r="F452" s="50" t="s">
        <v>63</v>
      </c>
      <c r="G452" s="68">
        <v>14</v>
      </c>
      <c r="H452" s="72">
        <v>16.690000000000001</v>
      </c>
      <c r="I452" s="83"/>
      <c r="J452" s="61" t="str">
        <f t="shared" si="82"/>
        <v/>
      </c>
      <c r="K452" s="9"/>
      <c r="N452" s="9"/>
    </row>
    <row r="453" spans="1:14" s="10" customFormat="1" ht="11.25" customHeight="1" x14ac:dyDescent="0.2">
      <c r="A453" s="88" t="s">
        <v>1100</v>
      </c>
      <c r="B453" s="89"/>
      <c r="C453" s="89"/>
      <c r="D453" s="89"/>
      <c r="E453" s="90" t="s">
        <v>1101</v>
      </c>
      <c r="F453" s="91"/>
      <c r="G453" s="92"/>
      <c r="H453" s="93"/>
      <c r="I453" s="94"/>
      <c r="J453" s="95"/>
    </row>
    <row r="454" spans="1:14" s="10" customFormat="1" ht="36" x14ac:dyDescent="0.2">
      <c r="A454" s="48" t="s">
        <v>1102</v>
      </c>
      <c r="B454" s="56" t="s">
        <v>1103</v>
      </c>
      <c r="C454" s="56" t="s">
        <v>1103</v>
      </c>
      <c r="D454" s="56" t="s">
        <v>68</v>
      </c>
      <c r="E454" s="49" t="s">
        <v>1104</v>
      </c>
      <c r="F454" s="50" t="s">
        <v>187</v>
      </c>
      <c r="G454" s="68">
        <v>5</v>
      </c>
      <c r="H454" s="72">
        <v>730.92</v>
      </c>
      <c r="I454" s="83"/>
      <c r="J454" s="61" t="str">
        <f t="shared" si="82"/>
        <v/>
      </c>
      <c r="K454" s="9"/>
      <c r="N454" s="9"/>
    </row>
    <row r="455" spans="1:14" s="10" customFormat="1" ht="24" x14ac:dyDescent="0.2">
      <c r="A455" s="48" t="s">
        <v>1105</v>
      </c>
      <c r="B455" s="56" t="s">
        <v>951</v>
      </c>
      <c r="C455" s="56" t="s">
        <v>951</v>
      </c>
      <c r="D455" s="56" t="s">
        <v>68</v>
      </c>
      <c r="E455" s="49" t="s">
        <v>952</v>
      </c>
      <c r="F455" s="50" t="s">
        <v>187</v>
      </c>
      <c r="G455" s="68">
        <v>2</v>
      </c>
      <c r="H455" s="72">
        <v>60.75</v>
      </c>
      <c r="I455" s="83"/>
      <c r="J455" s="61" t="str">
        <f t="shared" si="82"/>
        <v/>
      </c>
      <c r="K455" s="9"/>
      <c r="N455" s="9"/>
    </row>
    <row r="456" spans="1:14" s="10" customFormat="1" ht="36" x14ac:dyDescent="0.2">
      <c r="A456" s="48" t="s">
        <v>1106</v>
      </c>
      <c r="B456" s="56" t="s">
        <v>955</v>
      </c>
      <c r="C456" s="56" t="s">
        <v>955</v>
      </c>
      <c r="D456" s="56" t="s">
        <v>68</v>
      </c>
      <c r="E456" s="49" t="s">
        <v>956</v>
      </c>
      <c r="F456" s="50" t="s">
        <v>187</v>
      </c>
      <c r="G456" s="68">
        <v>42</v>
      </c>
      <c r="H456" s="72">
        <v>20.97</v>
      </c>
      <c r="I456" s="83"/>
      <c r="J456" s="61" t="str">
        <f t="shared" si="82"/>
        <v/>
      </c>
      <c r="K456" s="9"/>
      <c r="N456" s="9"/>
    </row>
    <row r="457" spans="1:14" s="10" customFormat="1" ht="11.25" customHeight="1" x14ac:dyDescent="0.2">
      <c r="A457" s="88" t="s">
        <v>1107</v>
      </c>
      <c r="B457" s="89"/>
      <c r="C457" s="89"/>
      <c r="D457" s="89"/>
      <c r="E457" s="90" t="s">
        <v>928</v>
      </c>
      <c r="F457" s="91"/>
      <c r="G457" s="92"/>
      <c r="H457" s="93"/>
      <c r="I457" s="94"/>
      <c r="J457" s="95"/>
    </row>
    <row r="458" spans="1:14" s="10" customFormat="1" ht="36" x14ac:dyDescent="0.2">
      <c r="A458" s="48" t="s">
        <v>1108</v>
      </c>
      <c r="B458" s="56" t="s">
        <v>930</v>
      </c>
      <c r="C458" s="56" t="s">
        <v>930</v>
      </c>
      <c r="D458" s="56" t="s">
        <v>68</v>
      </c>
      <c r="E458" s="49" t="s">
        <v>931</v>
      </c>
      <c r="F458" s="50" t="s">
        <v>183</v>
      </c>
      <c r="G458" s="68">
        <v>209.15</v>
      </c>
      <c r="H458" s="72">
        <v>12.65</v>
      </c>
      <c r="I458" s="83"/>
      <c r="J458" s="61" t="str">
        <f t="shared" si="82"/>
        <v/>
      </c>
      <c r="K458" s="9"/>
      <c r="N458" s="9"/>
    </row>
    <row r="459" spans="1:14" s="10" customFormat="1" ht="36" x14ac:dyDescent="0.2">
      <c r="A459" s="48" t="s">
        <v>1109</v>
      </c>
      <c r="B459" s="56" t="s">
        <v>933</v>
      </c>
      <c r="C459" s="56" t="s">
        <v>933</v>
      </c>
      <c r="D459" s="56" t="s">
        <v>68</v>
      </c>
      <c r="E459" s="49" t="s">
        <v>934</v>
      </c>
      <c r="F459" s="50" t="s">
        <v>183</v>
      </c>
      <c r="G459" s="68">
        <v>2</v>
      </c>
      <c r="H459" s="72">
        <v>16.2</v>
      </c>
      <c r="I459" s="83"/>
      <c r="J459" s="61" t="str">
        <f t="shared" si="82"/>
        <v/>
      </c>
      <c r="K459" s="9"/>
      <c r="N459" s="9"/>
    </row>
    <row r="460" spans="1:14" s="10" customFormat="1" ht="36" x14ac:dyDescent="0.2">
      <c r="A460" s="48" t="s">
        <v>1110</v>
      </c>
      <c r="B460" s="56" t="s">
        <v>1111</v>
      </c>
      <c r="C460" s="56" t="s">
        <v>1111</v>
      </c>
      <c r="D460" s="56" t="s">
        <v>68</v>
      </c>
      <c r="E460" s="49" t="s">
        <v>1112</v>
      </c>
      <c r="F460" s="50" t="s">
        <v>183</v>
      </c>
      <c r="G460" s="68">
        <v>4.2</v>
      </c>
      <c r="H460" s="72">
        <v>22.08</v>
      </c>
      <c r="I460" s="83"/>
      <c r="J460" s="61" t="str">
        <f t="shared" si="82"/>
        <v/>
      </c>
      <c r="K460" s="9"/>
      <c r="N460" s="9"/>
    </row>
    <row r="461" spans="1:14" s="10" customFormat="1" ht="36" x14ac:dyDescent="0.2">
      <c r="A461" s="48" t="s">
        <v>1113</v>
      </c>
      <c r="B461" s="56" t="s">
        <v>945</v>
      </c>
      <c r="C461" s="56" t="s">
        <v>945</v>
      </c>
      <c r="D461" s="56" t="s">
        <v>68</v>
      </c>
      <c r="E461" s="49" t="s">
        <v>946</v>
      </c>
      <c r="F461" s="50" t="s">
        <v>183</v>
      </c>
      <c r="G461" s="68">
        <v>5</v>
      </c>
      <c r="H461" s="72">
        <v>32.450000000000003</v>
      </c>
      <c r="I461" s="83"/>
      <c r="J461" s="61" t="str">
        <f t="shared" si="82"/>
        <v/>
      </c>
      <c r="K461" s="9"/>
      <c r="N461" s="9"/>
    </row>
    <row r="462" spans="1:14" s="10" customFormat="1" ht="36" x14ac:dyDescent="0.2">
      <c r="A462" s="48" t="s">
        <v>1114</v>
      </c>
      <c r="B462" s="56" t="s">
        <v>1115</v>
      </c>
      <c r="C462" s="56" t="s">
        <v>1115</v>
      </c>
      <c r="D462" s="56" t="s">
        <v>68</v>
      </c>
      <c r="E462" s="49" t="s">
        <v>1116</v>
      </c>
      <c r="F462" s="50" t="s">
        <v>183</v>
      </c>
      <c r="G462" s="68">
        <v>46.3</v>
      </c>
      <c r="H462" s="72">
        <v>80.790000000000006</v>
      </c>
      <c r="I462" s="83"/>
      <c r="J462" s="61" t="str">
        <f t="shared" si="82"/>
        <v/>
      </c>
      <c r="K462" s="9"/>
      <c r="N462" s="9"/>
    </row>
    <row r="463" spans="1:14" s="10" customFormat="1" ht="36" x14ac:dyDescent="0.2">
      <c r="A463" s="48" t="s">
        <v>1117</v>
      </c>
      <c r="B463" s="56" t="s">
        <v>1115</v>
      </c>
      <c r="C463" s="56" t="s">
        <v>1115</v>
      </c>
      <c r="D463" s="56" t="s">
        <v>68</v>
      </c>
      <c r="E463" s="49" t="s">
        <v>1116</v>
      </c>
      <c r="F463" s="50" t="s">
        <v>183</v>
      </c>
      <c r="G463" s="68">
        <v>22.5</v>
      </c>
      <c r="H463" s="72">
        <v>80.790000000000006</v>
      </c>
      <c r="I463" s="83"/>
      <c r="J463" s="61" t="str">
        <f t="shared" si="82"/>
        <v/>
      </c>
      <c r="K463" s="9"/>
      <c r="N463" s="9"/>
    </row>
    <row r="464" spans="1:14" s="10" customFormat="1" ht="36" x14ac:dyDescent="0.2">
      <c r="A464" s="48" t="s">
        <v>1118</v>
      </c>
      <c r="B464" s="56" t="s">
        <v>1119</v>
      </c>
      <c r="C464" s="56" t="s">
        <v>1120</v>
      </c>
      <c r="D464" s="56" t="s">
        <v>59</v>
      </c>
      <c r="E464" s="49" t="s">
        <v>1121</v>
      </c>
      <c r="F464" s="50" t="s">
        <v>86</v>
      </c>
      <c r="G464" s="68">
        <v>63.3</v>
      </c>
      <c r="H464" s="72">
        <v>91.89</v>
      </c>
      <c r="I464" s="83"/>
      <c r="J464" s="61" t="str">
        <f t="shared" si="82"/>
        <v/>
      </c>
      <c r="K464" s="9"/>
      <c r="N464" s="9"/>
    </row>
    <row r="465" spans="1:14" s="10" customFormat="1" x14ac:dyDescent="0.2">
      <c r="A465" s="52"/>
      <c r="B465" s="58"/>
      <c r="C465" s="58"/>
      <c r="D465" s="58"/>
      <c r="E465" s="53"/>
      <c r="F465" s="54"/>
      <c r="G465" s="71"/>
      <c r="H465" s="76" t="s">
        <v>29</v>
      </c>
      <c r="I465" s="84"/>
      <c r="J465" s="66">
        <f>SUM(J439:J464)</f>
        <v>0</v>
      </c>
      <c r="K465" s="9"/>
      <c r="N465" s="9"/>
    </row>
    <row r="466" spans="1:14" s="10" customFormat="1" ht="11.25" customHeight="1" x14ac:dyDescent="0.2">
      <c r="A466" s="59">
        <v>21</v>
      </c>
      <c r="B466" s="60"/>
      <c r="C466" s="60"/>
      <c r="D466" s="60"/>
      <c r="E466" s="82" t="s">
        <v>1130</v>
      </c>
      <c r="F466" s="57"/>
      <c r="G466" s="70"/>
      <c r="H466" s="75"/>
      <c r="I466" s="85"/>
      <c r="J466" s="67"/>
    </row>
    <row r="467" spans="1:14" s="10" customFormat="1" ht="48" x14ac:dyDescent="0.2">
      <c r="A467" s="48" t="s">
        <v>1122</v>
      </c>
      <c r="B467" s="56" t="s">
        <v>1123</v>
      </c>
      <c r="C467" s="56" t="s">
        <v>1124</v>
      </c>
      <c r="D467" s="56" t="s">
        <v>59</v>
      </c>
      <c r="E467" s="49" t="s">
        <v>1125</v>
      </c>
      <c r="F467" s="50" t="s">
        <v>63</v>
      </c>
      <c r="G467" s="68">
        <v>1</v>
      </c>
      <c r="H467" s="72">
        <v>9034.32</v>
      </c>
      <c r="I467" s="83"/>
      <c r="J467" s="61" t="str">
        <f>IF(I467="","",IF(ISTEXT(I467),"NC",I467*G467))</f>
        <v/>
      </c>
      <c r="K467" s="9">
        <f>H467*G467</f>
        <v>9034.32</v>
      </c>
      <c r="N467" s="9"/>
    </row>
    <row r="468" spans="1:14" s="10" customFormat="1" ht="12" x14ac:dyDescent="0.2">
      <c r="A468" s="48" t="s">
        <v>1126</v>
      </c>
      <c r="B468" s="56" t="s">
        <v>1127</v>
      </c>
      <c r="C468" s="56" t="s">
        <v>1128</v>
      </c>
      <c r="D468" s="56" t="s">
        <v>59</v>
      </c>
      <c r="E468" s="49" t="s">
        <v>1129</v>
      </c>
      <c r="F468" s="50" t="s">
        <v>63</v>
      </c>
      <c r="G468" s="68">
        <v>1</v>
      </c>
      <c r="H468" s="72">
        <v>1515.08</v>
      </c>
      <c r="I468" s="83"/>
      <c r="J468" s="61" t="str">
        <f>IF(I468="","",IF(ISTEXT(I468),"NC",I468*G468))</f>
        <v/>
      </c>
      <c r="K468" s="9">
        <f>H468*G468</f>
        <v>1515.08</v>
      </c>
      <c r="N468" s="9"/>
    </row>
    <row r="469" spans="1:14" s="10" customFormat="1" x14ac:dyDescent="0.2">
      <c r="A469" s="52"/>
      <c r="B469" s="58"/>
      <c r="C469" s="58"/>
      <c r="D469" s="58"/>
      <c r="E469" s="53"/>
      <c r="F469" s="54"/>
      <c r="G469" s="71"/>
      <c r="H469" s="76" t="s">
        <v>29</v>
      </c>
      <c r="I469" s="84"/>
      <c r="J469" s="66">
        <f>SUM(J467:J468)</f>
        <v>0</v>
      </c>
      <c r="K469" s="9"/>
      <c r="N469" s="9"/>
    </row>
    <row r="470" spans="1:14" s="10" customFormat="1" ht="12" x14ac:dyDescent="0.2">
      <c r="A470" s="59">
        <v>22</v>
      </c>
      <c r="B470" s="60"/>
      <c r="C470" s="60"/>
      <c r="D470" s="60"/>
      <c r="E470" s="107" t="s">
        <v>1131</v>
      </c>
      <c r="F470" s="57"/>
      <c r="G470" s="70"/>
      <c r="H470" s="75"/>
      <c r="I470" s="85"/>
      <c r="J470" s="67"/>
    </row>
    <row r="471" spans="1:14" s="10" customFormat="1" ht="24" x14ac:dyDescent="0.2">
      <c r="A471" s="48" t="s">
        <v>1132</v>
      </c>
      <c r="B471" s="56" t="s">
        <v>1133</v>
      </c>
      <c r="C471" s="56" t="s">
        <v>1133</v>
      </c>
      <c r="D471" s="56" t="s">
        <v>68</v>
      </c>
      <c r="E471" s="49" t="s">
        <v>1134</v>
      </c>
      <c r="F471" s="50" t="s">
        <v>187</v>
      </c>
      <c r="G471" s="68">
        <v>16</v>
      </c>
      <c r="H471" s="72">
        <v>34.56</v>
      </c>
      <c r="I471" s="83"/>
      <c r="J471" s="61" t="str">
        <f>IF(I471="","",IF(ISTEXT(I471),"NC",I471*G471))</f>
        <v/>
      </c>
      <c r="K471" s="9">
        <f>H471*G471</f>
        <v>552.96</v>
      </c>
      <c r="N471" s="9"/>
    </row>
    <row r="472" spans="1:14" s="10" customFormat="1" ht="24" x14ac:dyDescent="0.2">
      <c r="A472" s="48" t="s">
        <v>1135</v>
      </c>
      <c r="B472" s="56">
        <v>11270</v>
      </c>
      <c r="C472" s="56">
        <v>11270</v>
      </c>
      <c r="D472" s="56" t="s">
        <v>68</v>
      </c>
      <c r="E472" s="49" t="s">
        <v>1136</v>
      </c>
      <c r="F472" s="50" t="s">
        <v>187</v>
      </c>
      <c r="G472" s="68">
        <v>4</v>
      </c>
      <c r="H472" s="72">
        <v>4.7300000000000004</v>
      </c>
      <c r="I472" s="83"/>
      <c r="J472" s="61" t="str">
        <f t="shared" ref="J472:J478" si="83">IF(I472="","",IF(ISTEXT(I472),"NC",I472*G472))</f>
        <v/>
      </c>
      <c r="K472" s="9">
        <f t="shared" ref="K472:K478" si="84">H472*G472</f>
        <v>18.920000000000002</v>
      </c>
      <c r="N472" s="9"/>
    </row>
    <row r="473" spans="1:14" s="10" customFormat="1" ht="24" x14ac:dyDescent="0.2">
      <c r="A473" s="48" t="s">
        <v>1137</v>
      </c>
      <c r="B473" s="56" t="s">
        <v>1133</v>
      </c>
      <c r="C473" s="56" t="s">
        <v>1133</v>
      </c>
      <c r="D473" s="56" t="s">
        <v>68</v>
      </c>
      <c r="E473" s="49" t="s">
        <v>1134</v>
      </c>
      <c r="F473" s="50" t="s">
        <v>187</v>
      </c>
      <c r="G473" s="68">
        <v>48</v>
      </c>
      <c r="H473" s="72">
        <v>34.56</v>
      </c>
      <c r="I473" s="83"/>
      <c r="J473" s="61" t="str">
        <f t="shared" si="83"/>
        <v/>
      </c>
      <c r="K473" s="9">
        <f t="shared" si="84"/>
        <v>1658.88</v>
      </c>
      <c r="N473" s="9"/>
    </row>
    <row r="474" spans="1:14" s="10" customFormat="1" ht="24" x14ac:dyDescent="0.2">
      <c r="A474" s="48" t="s">
        <v>1138</v>
      </c>
      <c r="B474" s="56" t="s">
        <v>122</v>
      </c>
      <c r="C474" s="56" t="s">
        <v>122</v>
      </c>
      <c r="D474" s="56" t="s">
        <v>68</v>
      </c>
      <c r="E474" s="49" t="s">
        <v>123</v>
      </c>
      <c r="F474" s="50" t="s">
        <v>120</v>
      </c>
      <c r="G474" s="68">
        <v>1</v>
      </c>
      <c r="H474" s="72">
        <v>122.5</v>
      </c>
      <c r="I474" s="83"/>
      <c r="J474" s="61" t="str">
        <f t="shared" si="83"/>
        <v/>
      </c>
      <c r="K474" s="9">
        <f t="shared" si="84"/>
        <v>122.5</v>
      </c>
      <c r="N474" s="9"/>
    </row>
    <row r="475" spans="1:14" s="10" customFormat="1" ht="24" x14ac:dyDescent="0.2">
      <c r="A475" s="48" t="s">
        <v>1139</v>
      </c>
      <c r="B475" s="56" t="s">
        <v>122</v>
      </c>
      <c r="C475" s="56" t="s">
        <v>122</v>
      </c>
      <c r="D475" s="56" t="s">
        <v>68</v>
      </c>
      <c r="E475" s="49" t="s">
        <v>123</v>
      </c>
      <c r="F475" s="50" t="s">
        <v>120</v>
      </c>
      <c r="G475" s="68">
        <v>43.95</v>
      </c>
      <c r="H475" s="72">
        <v>122.5</v>
      </c>
      <c r="I475" s="83"/>
      <c r="J475" s="61" t="str">
        <f t="shared" si="83"/>
        <v/>
      </c>
      <c r="K475" s="9">
        <f t="shared" si="84"/>
        <v>5383.875</v>
      </c>
      <c r="N475" s="9"/>
    </row>
    <row r="476" spans="1:14" s="10" customFormat="1" ht="24" x14ac:dyDescent="0.2">
      <c r="A476" s="48" t="s">
        <v>1140</v>
      </c>
      <c r="B476" s="56" t="s">
        <v>128</v>
      </c>
      <c r="C476" s="56" t="s">
        <v>128</v>
      </c>
      <c r="D476" s="56" t="s">
        <v>68</v>
      </c>
      <c r="E476" s="49" t="s">
        <v>129</v>
      </c>
      <c r="F476" s="50" t="s">
        <v>120</v>
      </c>
      <c r="G476" s="68">
        <v>43.95</v>
      </c>
      <c r="H476" s="72">
        <v>51.08</v>
      </c>
      <c r="I476" s="83"/>
      <c r="J476" s="61" t="str">
        <f t="shared" si="83"/>
        <v/>
      </c>
      <c r="K476" s="9">
        <f t="shared" si="84"/>
        <v>2244.9659999999999</v>
      </c>
      <c r="N476" s="9"/>
    </row>
    <row r="477" spans="1:14" s="10" customFormat="1" ht="24" x14ac:dyDescent="0.2">
      <c r="A477" s="48" t="s">
        <v>1141</v>
      </c>
      <c r="B477" s="56" t="s">
        <v>1142</v>
      </c>
      <c r="C477" s="56" t="s">
        <v>1142</v>
      </c>
      <c r="D477" s="56" t="s">
        <v>68</v>
      </c>
      <c r="E477" s="49" t="s">
        <v>1143</v>
      </c>
      <c r="F477" s="50" t="s">
        <v>187</v>
      </c>
      <c r="G477" s="68">
        <v>16</v>
      </c>
      <c r="H477" s="72">
        <v>93.42</v>
      </c>
      <c r="I477" s="83"/>
      <c r="J477" s="61" t="str">
        <f t="shared" si="83"/>
        <v/>
      </c>
      <c r="K477" s="9">
        <f t="shared" si="84"/>
        <v>1494.72</v>
      </c>
      <c r="N477" s="9"/>
    </row>
    <row r="478" spans="1:14" s="10" customFormat="1" ht="24" x14ac:dyDescent="0.2">
      <c r="A478" s="48" t="s">
        <v>1144</v>
      </c>
      <c r="B478" s="56" t="s">
        <v>1145</v>
      </c>
      <c r="C478" s="56" t="s">
        <v>1145</v>
      </c>
      <c r="D478" s="56" t="s">
        <v>68</v>
      </c>
      <c r="E478" s="49" t="s">
        <v>1146</v>
      </c>
      <c r="F478" s="50" t="s">
        <v>183</v>
      </c>
      <c r="G478" s="68">
        <v>65</v>
      </c>
      <c r="H478" s="72">
        <v>49.42</v>
      </c>
      <c r="I478" s="83"/>
      <c r="J478" s="61" t="str">
        <f t="shared" si="83"/>
        <v/>
      </c>
      <c r="K478" s="9">
        <f t="shared" si="84"/>
        <v>3212.3</v>
      </c>
      <c r="N478" s="9"/>
    </row>
    <row r="479" spans="1:14" s="10" customFormat="1" ht="24" x14ac:dyDescent="0.2">
      <c r="A479" s="48" t="s">
        <v>1147</v>
      </c>
      <c r="B479" s="56" t="s">
        <v>1148</v>
      </c>
      <c r="C479" s="56" t="s">
        <v>1148</v>
      </c>
      <c r="D479" s="56" t="s">
        <v>68</v>
      </c>
      <c r="E479" s="49" t="s">
        <v>1149</v>
      </c>
      <c r="F479" s="50" t="s">
        <v>183</v>
      </c>
      <c r="G479" s="68">
        <v>348.78</v>
      </c>
      <c r="H479" s="72">
        <v>89.44</v>
      </c>
      <c r="I479" s="83"/>
      <c r="J479" s="61" t="str">
        <f>IF(I479="","",IF(ISTEXT(I479),"NC",I479*G479))</f>
        <v/>
      </c>
      <c r="K479" s="9">
        <f>H479*G479</f>
        <v>31194.883199999997</v>
      </c>
      <c r="N479" s="9"/>
    </row>
    <row r="480" spans="1:14" s="10" customFormat="1" ht="24" x14ac:dyDescent="0.2">
      <c r="A480" s="48" t="s">
        <v>1150</v>
      </c>
      <c r="B480" s="56" t="s">
        <v>1151</v>
      </c>
      <c r="C480" s="56" t="s">
        <v>1151</v>
      </c>
      <c r="D480" s="56" t="s">
        <v>68</v>
      </c>
      <c r="E480" s="49" t="s">
        <v>1152</v>
      </c>
      <c r="F480" s="50" t="s">
        <v>183</v>
      </c>
      <c r="G480" s="68">
        <v>308</v>
      </c>
      <c r="H480" s="72">
        <v>115.8</v>
      </c>
      <c r="I480" s="83"/>
      <c r="J480" s="61" t="str">
        <f>IF(I480="","",IF(ISTEXT(I480),"NC",I480*G480))</f>
        <v/>
      </c>
      <c r="K480" s="9">
        <f>H480*G480</f>
        <v>35666.400000000001</v>
      </c>
      <c r="N480" s="9"/>
    </row>
    <row r="481" spans="1:14" s="10" customFormat="1" ht="24" x14ac:dyDescent="0.2">
      <c r="A481" s="48" t="s">
        <v>1153</v>
      </c>
      <c r="B481" s="56" t="s">
        <v>1154</v>
      </c>
      <c r="C481" s="56" t="s">
        <v>1154</v>
      </c>
      <c r="D481" s="56" t="s">
        <v>68</v>
      </c>
      <c r="E481" s="49" t="s">
        <v>1155</v>
      </c>
      <c r="F481" s="50" t="s">
        <v>187</v>
      </c>
      <c r="G481" s="68">
        <v>16</v>
      </c>
      <c r="H481" s="72">
        <v>81.150000000000006</v>
      </c>
      <c r="I481" s="83"/>
      <c r="J481" s="61" t="str">
        <f>IF(I481="","",IF(ISTEXT(I481),"NC",I481*G481))</f>
        <v/>
      </c>
      <c r="K481" s="9">
        <f>H481*G481</f>
        <v>1298.4000000000001</v>
      </c>
      <c r="N481" s="9"/>
    </row>
    <row r="482" spans="1:14" s="10" customFormat="1" ht="12" x14ac:dyDescent="0.2">
      <c r="A482" s="48" t="s">
        <v>1156</v>
      </c>
      <c r="B482" s="56" t="s">
        <v>1157</v>
      </c>
      <c r="C482" s="56" t="s">
        <v>1158</v>
      </c>
      <c r="D482" s="56" t="s">
        <v>59</v>
      </c>
      <c r="E482" s="49" t="s">
        <v>1159</v>
      </c>
      <c r="F482" s="50" t="s">
        <v>63</v>
      </c>
      <c r="G482" s="68">
        <v>340</v>
      </c>
      <c r="H482" s="72">
        <v>22.45</v>
      </c>
      <c r="I482" s="83"/>
      <c r="J482" s="61" t="str">
        <f>IF(I482="","",IF(ISTEXT(I482),"NC",I482*G482))</f>
        <v/>
      </c>
      <c r="K482" s="9">
        <f>H482*G482</f>
        <v>7633</v>
      </c>
      <c r="N482" s="9"/>
    </row>
    <row r="483" spans="1:14" s="10" customFormat="1" x14ac:dyDescent="0.2">
      <c r="A483" s="52"/>
      <c r="B483" s="58"/>
      <c r="C483" s="58"/>
      <c r="D483" s="58"/>
      <c r="E483" s="53"/>
      <c r="F483" s="54"/>
      <c r="G483" s="71"/>
      <c r="H483" s="76" t="s">
        <v>29</v>
      </c>
      <c r="I483" s="84"/>
      <c r="J483" s="66">
        <f>SUM(J471:J482)</f>
        <v>0</v>
      </c>
      <c r="K483" s="9"/>
      <c r="N483" s="9"/>
    </row>
    <row r="484" spans="1:14" s="10" customFormat="1" ht="12" x14ac:dyDescent="0.2">
      <c r="A484" s="59">
        <v>23</v>
      </c>
      <c r="B484" s="60"/>
      <c r="C484" s="60"/>
      <c r="D484" s="60"/>
      <c r="E484" s="107" t="s">
        <v>1160</v>
      </c>
      <c r="F484" s="57"/>
      <c r="G484" s="70"/>
      <c r="H484" s="75"/>
      <c r="I484" s="85"/>
      <c r="J484" s="67"/>
    </row>
    <row r="485" spans="1:14" s="10" customFormat="1" ht="11.25" customHeight="1" x14ac:dyDescent="0.2">
      <c r="A485" s="88" t="s">
        <v>1161</v>
      </c>
      <c r="B485" s="89"/>
      <c r="C485" s="89"/>
      <c r="D485" s="89"/>
      <c r="E485" s="90" t="s">
        <v>1162</v>
      </c>
      <c r="F485" s="91"/>
      <c r="G485" s="92"/>
      <c r="H485" s="93"/>
      <c r="I485" s="94"/>
      <c r="J485" s="95"/>
    </row>
    <row r="486" spans="1:14" s="10" customFormat="1" ht="36" x14ac:dyDescent="0.2">
      <c r="A486" s="48" t="s">
        <v>1163</v>
      </c>
      <c r="B486" s="56" t="s">
        <v>1164</v>
      </c>
      <c r="C486" s="56" t="s">
        <v>1165</v>
      </c>
      <c r="D486" s="56" t="s">
        <v>59</v>
      </c>
      <c r="E486" s="49" t="s">
        <v>1166</v>
      </c>
      <c r="F486" s="50" t="s">
        <v>63</v>
      </c>
      <c r="G486" s="68">
        <v>3</v>
      </c>
      <c r="H486" s="72">
        <v>2368.14</v>
      </c>
      <c r="I486" s="83"/>
      <c r="J486" s="61" t="str">
        <f>IF(I486="","",IF(ISTEXT(I486),"NC",I486*G486))</f>
        <v/>
      </c>
      <c r="K486" s="9">
        <f>H486*G486</f>
        <v>7104.42</v>
      </c>
      <c r="N486" s="9"/>
    </row>
    <row r="487" spans="1:14" s="10" customFormat="1" ht="48" x14ac:dyDescent="0.2">
      <c r="A487" s="48" t="s">
        <v>1167</v>
      </c>
      <c r="B487" s="56" t="s">
        <v>1168</v>
      </c>
      <c r="C487" s="56" t="s">
        <v>1169</v>
      </c>
      <c r="D487" s="56" t="s">
        <v>59</v>
      </c>
      <c r="E487" s="49" t="s">
        <v>1170</v>
      </c>
      <c r="F487" s="50" t="s">
        <v>60</v>
      </c>
      <c r="G487" s="68">
        <v>64.63</v>
      </c>
      <c r="H487" s="72">
        <v>908.03</v>
      </c>
      <c r="I487" s="83"/>
      <c r="J487" s="61" t="str">
        <f t="shared" ref="J487:J493" si="85">IF(I487="","",IF(ISTEXT(I487),"NC",I487*G487))</f>
        <v/>
      </c>
      <c r="K487" s="9">
        <f t="shared" ref="K487:K493" si="86">H487*G487</f>
        <v>58685.978899999995</v>
      </c>
      <c r="N487" s="9"/>
    </row>
    <row r="488" spans="1:14" s="10" customFormat="1" ht="12" x14ac:dyDescent="0.2">
      <c r="A488" s="48" t="s">
        <v>1171</v>
      </c>
      <c r="B488" s="56" t="s">
        <v>1172</v>
      </c>
      <c r="C488" s="56" t="s">
        <v>1173</v>
      </c>
      <c r="D488" s="56" t="s">
        <v>59</v>
      </c>
      <c r="E488" s="49" t="s">
        <v>1174</v>
      </c>
      <c r="F488" s="50" t="s">
        <v>60</v>
      </c>
      <c r="G488" s="68">
        <v>50</v>
      </c>
      <c r="H488" s="72">
        <v>908.02</v>
      </c>
      <c r="I488" s="83"/>
      <c r="J488" s="61" t="str">
        <f t="shared" si="85"/>
        <v/>
      </c>
      <c r="K488" s="9">
        <f t="shared" si="86"/>
        <v>45401</v>
      </c>
      <c r="N488" s="9"/>
    </row>
    <row r="489" spans="1:14" s="10" customFormat="1" ht="36" x14ac:dyDescent="0.2">
      <c r="A489" s="48" t="s">
        <v>1175</v>
      </c>
      <c r="B489" s="56" t="s">
        <v>1176</v>
      </c>
      <c r="C489" s="56" t="s">
        <v>1177</v>
      </c>
      <c r="D489" s="56" t="s">
        <v>59</v>
      </c>
      <c r="E489" s="49" t="s">
        <v>1178</v>
      </c>
      <c r="F489" s="50" t="s">
        <v>86</v>
      </c>
      <c r="G489" s="68">
        <v>51.18</v>
      </c>
      <c r="H489" s="72">
        <v>140.54</v>
      </c>
      <c r="I489" s="83"/>
      <c r="J489" s="61" t="str">
        <f t="shared" si="85"/>
        <v/>
      </c>
      <c r="K489" s="9">
        <f t="shared" si="86"/>
        <v>7192.8371999999999</v>
      </c>
      <c r="N489" s="9"/>
    </row>
    <row r="490" spans="1:14" s="10" customFormat="1" ht="24" x14ac:dyDescent="0.2">
      <c r="A490" s="48" t="s">
        <v>1179</v>
      </c>
      <c r="B490" s="56" t="s">
        <v>1180</v>
      </c>
      <c r="C490" s="56" t="s">
        <v>1181</v>
      </c>
      <c r="D490" s="56" t="s">
        <v>59</v>
      </c>
      <c r="E490" s="49" t="s">
        <v>1182</v>
      </c>
      <c r="F490" s="50" t="s">
        <v>86</v>
      </c>
      <c r="G490" s="68">
        <v>8.64</v>
      </c>
      <c r="H490" s="72">
        <v>338.7</v>
      </c>
      <c r="I490" s="83"/>
      <c r="J490" s="61" t="str">
        <f t="shared" si="85"/>
        <v/>
      </c>
      <c r="K490" s="9">
        <f t="shared" si="86"/>
        <v>2926.3679999999999</v>
      </c>
      <c r="N490" s="9"/>
    </row>
    <row r="491" spans="1:14" s="10" customFormat="1" ht="48" x14ac:dyDescent="0.2">
      <c r="A491" s="48" t="s">
        <v>1183</v>
      </c>
      <c r="B491" s="56" t="s">
        <v>1184</v>
      </c>
      <c r="C491" s="56" t="s">
        <v>1185</v>
      </c>
      <c r="D491" s="56" t="s">
        <v>59</v>
      </c>
      <c r="E491" s="49" t="s">
        <v>1186</v>
      </c>
      <c r="F491" s="50" t="s">
        <v>86</v>
      </c>
      <c r="G491" s="68">
        <v>144.94999999999999</v>
      </c>
      <c r="H491" s="72">
        <v>101.52</v>
      </c>
      <c r="I491" s="83"/>
      <c r="J491" s="61" t="str">
        <f t="shared" si="85"/>
        <v/>
      </c>
      <c r="K491" s="9">
        <f t="shared" si="86"/>
        <v>14715.323999999999</v>
      </c>
      <c r="N491" s="9"/>
    </row>
    <row r="492" spans="1:14" s="10" customFormat="1" ht="36" x14ac:dyDescent="0.2">
      <c r="A492" s="48" t="s">
        <v>1187</v>
      </c>
      <c r="B492" s="56" t="s">
        <v>1188</v>
      </c>
      <c r="C492" s="56" t="s">
        <v>1188</v>
      </c>
      <c r="D492" s="56" t="s">
        <v>68</v>
      </c>
      <c r="E492" s="49" t="s">
        <v>1189</v>
      </c>
      <c r="F492" s="50" t="s">
        <v>187</v>
      </c>
      <c r="G492" s="68">
        <v>223</v>
      </c>
      <c r="H492" s="72">
        <v>51.61</v>
      </c>
      <c r="I492" s="83"/>
      <c r="J492" s="61" t="str">
        <f t="shared" si="85"/>
        <v/>
      </c>
      <c r="K492" s="9">
        <f t="shared" si="86"/>
        <v>11509.03</v>
      </c>
      <c r="N492" s="9"/>
    </row>
    <row r="493" spans="1:14" s="10" customFormat="1" ht="24" x14ac:dyDescent="0.2">
      <c r="A493" s="48" t="s">
        <v>1190</v>
      </c>
      <c r="B493" s="56" t="s">
        <v>1191</v>
      </c>
      <c r="C493" s="56" t="s">
        <v>1192</v>
      </c>
      <c r="D493" s="56" t="s">
        <v>59</v>
      </c>
      <c r="E493" s="49" t="s">
        <v>1193</v>
      </c>
      <c r="F493" s="50" t="s">
        <v>86</v>
      </c>
      <c r="G493" s="68">
        <v>6.4</v>
      </c>
      <c r="H493" s="72">
        <v>182.9</v>
      </c>
      <c r="I493" s="83"/>
      <c r="J493" s="61" t="str">
        <f t="shared" si="85"/>
        <v/>
      </c>
      <c r="K493" s="9">
        <f t="shared" si="86"/>
        <v>1170.5600000000002</v>
      </c>
      <c r="N493" s="9"/>
    </row>
    <row r="494" spans="1:14" s="10" customFormat="1" ht="11.25" customHeight="1" x14ac:dyDescent="0.2">
      <c r="A494" s="88" t="s">
        <v>1194</v>
      </c>
      <c r="B494" s="89"/>
      <c r="C494" s="89"/>
      <c r="D494" s="89"/>
      <c r="E494" s="90" t="s">
        <v>1195</v>
      </c>
      <c r="F494" s="91"/>
      <c r="G494" s="92"/>
      <c r="H494" s="93"/>
      <c r="I494" s="94"/>
      <c r="J494" s="95"/>
    </row>
    <row r="495" spans="1:14" s="10" customFormat="1" ht="84" x14ac:dyDescent="0.2">
      <c r="A495" s="48" t="s">
        <v>1196</v>
      </c>
      <c r="B495" s="56" t="s">
        <v>1197</v>
      </c>
      <c r="C495" s="56" t="s">
        <v>1197</v>
      </c>
      <c r="D495" s="56" t="s">
        <v>1198</v>
      </c>
      <c r="E495" s="49" t="s">
        <v>1199</v>
      </c>
      <c r="F495" s="50" t="s">
        <v>187</v>
      </c>
      <c r="G495" s="68">
        <v>1</v>
      </c>
      <c r="H495" s="72">
        <v>147759.6</v>
      </c>
      <c r="I495" s="83"/>
      <c r="J495" s="61" t="str">
        <f>IF(I495="","",IF(ISTEXT(I495),"NC",I495*G495))</f>
        <v/>
      </c>
      <c r="K495" s="9">
        <f>H495*G495</f>
        <v>147759.6</v>
      </c>
      <c r="N495" s="9"/>
    </row>
    <row r="496" spans="1:14" s="10" customFormat="1" x14ac:dyDescent="0.2">
      <c r="A496" s="52"/>
      <c r="B496" s="58"/>
      <c r="C496" s="58"/>
      <c r="D496" s="58"/>
      <c r="E496" s="53"/>
      <c r="F496" s="54"/>
      <c r="G496" s="71"/>
      <c r="H496" s="76" t="s">
        <v>29</v>
      </c>
      <c r="I496" s="84"/>
      <c r="J496" s="66">
        <f>SUM(J486:J495)</f>
        <v>0</v>
      </c>
      <c r="K496" s="9"/>
      <c r="N496" s="9"/>
    </row>
    <row r="497" spans="1:14" s="10" customFormat="1" ht="12" x14ac:dyDescent="0.2">
      <c r="A497" s="59">
        <v>24</v>
      </c>
      <c r="B497" s="60"/>
      <c r="C497" s="60"/>
      <c r="D497" s="60"/>
      <c r="E497" s="107" t="s">
        <v>1200</v>
      </c>
      <c r="F497" s="57"/>
      <c r="G497" s="70"/>
      <c r="H497" s="75"/>
      <c r="I497" s="85"/>
      <c r="J497" s="67"/>
    </row>
    <row r="498" spans="1:14" s="10" customFormat="1" ht="36" x14ac:dyDescent="0.2">
      <c r="A498" s="48" t="s">
        <v>1201</v>
      </c>
      <c r="B498" s="56" t="s">
        <v>1202</v>
      </c>
      <c r="C498" s="56" t="s">
        <v>1203</v>
      </c>
      <c r="D498" s="56" t="s">
        <v>59</v>
      </c>
      <c r="E498" s="49" t="s">
        <v>1204</v>
      </c>
      <c r="F498" s="50" t="s">
        <v>169</v>
      </c>
      <c r="G498" s="68">
        <v>183</v>
      </c>
      <c r="H498" s="72">
        <v>212.37</v>
      </c>
      <c r="I498" s="83"/>
      <c r="J498" s="61" t="str">
        <f>IF(I498="","",IF(ISTEXT(I498),"NC",I498*G498))</f>
        <v/>
      </c>
      <c r="K498" s="9">
        <f>H498*G498</f>
        <v>38863.71</v>
      </c>
      <c r="N498" s="9"/>
    </row>
    <row r="499" spans="1:14" s="10" customFormat="1" ht="12" x14ac:dyDescent="0.2">
      <c r="A499" s="48" t="s">
        <v>1205</v>
      </c>
      <c r="B499" s="56" t="s">
        <v>1206</v>
      </c>
      <c r="C499" s="56" t="s">
        <v>1207</v>
      </c>
      <c r="D499" s="56" t="s">
        <v>59</v>
      </c>
      <c r="E499" s="49" t="s">
        <v>1208</v>
      </c>
      <c r="F499" s="50" t="s">
        <v>169</v>
      </c>
      <c r="G499" s="68">
        <v>81.599999999999994</v>
      </c>
      <c r="H499" s="72">
        <v>361.04</v>
      </c>
      <c r="I499" s="83"/>
      <c r="J499" s="61" t="str">
        <f t="shared" ref="J499:J502" si="87">IF(I499="","",IF(ISTEXT(I499),"NC",I499*G499))</f>
        <v/>
      </c>
      <c r="K499" s="9">
        <f t="shared" ref="K499:K502" si="88">H499*G499</f>
        <v>29460.864000000001</v>
      </c>
      <c r="N499" s="9"/>
    </row>
    <row r="500" spans="1:14" s="10" customFormat="1" ht="60" x14ac:dyDescent="0.2">
      <c r="A500" s="48" t="s">
        <v>1209</v>
      </c>
      <c r="B500" s="56" t="s">
        <v>1210</v>
      </c>
      <c r="C500" s="56" t="s">
        <v>1211</v>
      </c>
      <c r="D500" s="56" t="s">
        <v>59</v>
      </c>
      <c r="E500" s="49" t="s">
        <v>1212</v>
      </c>
      <c r="F500" s="50" t="s">
        <v>169</v>
      </c>
      <c r="G500" s="68">
        <v>95.256</v>
      </c>
      <c r="H500" s="72">
        <v>70.63</v>
      </c>
      <c r="I500" s="83"/>
      <c r="J500" s="61" t="str">
        <f t="shared" si="87"/>
        <v/>
      </c>
      <c r="K500" s="9">
        <f t="shared" si="88"/>
        <v>6727.9312799999998</v>
      </c>
      <c r="N500" s="9"/>
    </row>
    <row r="501" spans="1:14" s="10" customFormat="1" ht="24" x14ac:dyDescent="0.2">
      <c r="A501" s="48" t="s">
        <v>1213</v>
      </c>
      <c r="B501" s="56" t="s">
        <v>1214</v>
      </c>
      <c r="C501" s="56" t="s">
        <v>1215</v>
      </c>
      <c r="D501" s="56" t="s">
        <v>59</v>
      </c>
      <c r="E501" s="49" t="s">
        <v>1216</v>
      </c>
      <c r="F501" s="50" t="s">
        <v>169</v>
      </c>
      <c r="G501" s="68">
        <v>35.985599999999998</v>
      </c>
      <c r="H501" s="72">
        <v>29.4</v>
      </c>
      <c r="I501" s="83"/>
      <c r="J501" s="61" t="str">
        <f t="shared" si="87"/>
        <v/>
      </c>
      <c r="K501" s="9">
        <f t="shared" si="88"/>
        <v>1057.9766399999999</v>
      </c>
      <c r="N501" s="9"/>
    </row>
    <row r="502" spans="1:14" s="10" customFormat="1" ht="48" x14ac:dyDescent="0.2">
      <c r="A502" s="48" t="s">
        <v>1217</v>
      </c>
      <c r="B502" s="56" t="s">
        <v>1218</v>
      </c>
      <c r="C502" s="56" t="s">
        <v>1218</v>
      </c>
      <c r="D502" s="56" t="s">
        <v>68</v>
      </c>
      <c r="E502" s="49" t="s">
        <v>1219</v>
      </c>
      <c r="F502" s="50" t="s">
        <v>120</v>
      </c>
      <c r="G502" s="68">
        <v>323.87040000000002</v>
      </c>
      <c r="H502" s="72">
        <v>11.78</v>
      </c>
      <c r="I502" s="83"/>
      <c r="J502" s="61" t="str">
        <f t="shared" si="87"/>
        <v/>
      </c>
      <c r="K502" s="9">
        <f t="shared" si="88"/>
        <v>3815.1933119999999</v>
      </c>
      <c r="N502" s="9"/>
    </row>
    <row r="503" spans="1:14" s="10" customFormat="1" x14ac:dyDescent="0.2">
      <c r="A503" s="52"/>
      <c r="B503" s="58"/>
      <c r="C503" s="58"/>
      <c r="D503" s="58"/>
      <c r="E503" s="53"/>
      <c r="F503" s="54"/>
      <c r="G503" s="71"/>
      <c r="H503" s="76" t="s">
        <v>29</v>
      </c>
      <c r="I503" s="84"/>
      <c r="J503" s="66">
        <f>SUM(J498:J502)</f>
        <v>0</v>
      </c>
      <c r="K503" s="9"/>
      <c r="N503" s="9"/>
    </row>
    <row r="504" spans="1:14" s="10" customFormat="1" ht="12" x14ac:dyDescent="0.2">
      <c r="A504" s="59">
        <v>25</v>
      </c>
      <c r="B504" s="60"/>
      <c r="C504" s="60"/>
      <c r="D504" s="60"/>
      <c r="E504" s="107" t="s">
        <v>1220</v>
      </c>
      <c r="F504" s="57"/>
      <c r="G504" s="70"/>
      <c r="H504" s="75"/>
      <c r="I504" s="85"/>
      <c r="J504" s="67"/>
    </row>
    <row r="505" spans="1:14" s="10" customFormat="1" ht="24" x14ac:dyDescent="0.2">
      <c r="A505" s="48" t="s">
        <v>1221</v>
      </c>
      <c r="B505" s="56" t="s">
        <v>1222</v>
      </c>
      <c r="C505" s="56" t="s">
        <v>1222</v>
      </c>
      <c r="D505" s="56" t="s">
        <v>68</v>
      </c>
      <c r="E505" s="49" t="s">
        <v>1223</v>
      </c>
      <c r="F505" s="50" t="s">
        <v>70</v>
      </c>
      <c r="G505" s="68">
        <v>1514.3</v>
      </c>
      <c r="H505" s="72">
        <v>2.99</v>
      </c>
      <c r="I505" s="83"/>
      <c r="J505" s="61" t="str">
        <f>IF(I505="","",IF(ISTEXT(I505),"NC",I505*G505))</f>
        <v/>
      </c>
      <c r="K505" s="9">
        <f>H505*G505</f>
        <v>4527.7570000000005</v>
      </c>
      <c r="N505" s="9"/>
    </row>
    <row r="506" spans="1:14" s="10" customFormat="1" ht="36" x14ac:dyDescent="0.2">
      <c r="A506" s="48" t="s">
        <v>1224</v>
      </c>
      <c r="B506" s="56" t="s">
        <v>1225</v>
      </c>
      <c r="C506" s="56" t="s">
        <v>53</v>
      </c>
      <c r="D506" s="56" t="s">
        <v>59</v>
      </c>
      <c r="E506" s="49" t="s">
        <v>54</v>
      </c>
      <c r="F506" s="50" t="s">
        <v>63</v>
      </c>
      <c r="G506" s="68">
        <v>1</v>
      </c>
      <c r="H506" s="72">
        <v>659.7</v>
      </c>
      <c r="I506" s="83"/>
      <c r="J506" s="61" t="str">
        <f t="shared" ref="J506" si="89">IF(I506="","",IF(ISTEXT(I506),"NC",I506*G506))</f>
        <v/>
      </c>
      <c r="K506" s="9">
        <f t="shared" ref="K506" si="90">H506*G506</f>
        <v>659.7</v>
      </c>
      <c r="N506" s="9"/>
    </row>
    <row r="507" spans="1:14" s="10" customFormat="1" x14ac:dyDescent="0.2">
      <c r="A507" s="52"/>
      <c r="B507" s="58"/>
      <c r="C507" s="58"/>
      <c r="D507" s="58"/>
      <c r="E507" s="53"/>
      <c r="F507" s="54"/>
      <c r="G507" s="71"/>
      <c r="H507" s="76" t="s">
        <v>29</v>
      </c>
      <c r="I507" s="84"/>
      <c r="J507" s="66">
        <f>SUM(J505:J506)</f>
        <v>0</v>
      </c>
      <c r="K507" s="9"/>
      <c r="N507" s="9"/>
    </row>
    <row r="508" spans="1:14" s="35" customFormat="1" ht="9" x14ac:dyDescent="0.2">
      <c r="A508" s="41"/>
      <c r="B508" s="41"/>
      <c r="C508" s="41"/>
      <c r="D508" s="41"/>
      <c r="H508" s="34"/>
      <c r="I508" s="96" t="s">
        <v>27</v>
      </c>
      <c r="J508" s="97"/>
      <c r="K508" s="34"/>
    </row>
    <row r="509" spans="1:14" ht="15.75" x14ac:dyDescent="0.2">
      <c r="I509" s="101" t="str">
        <f>IF(SUM(J14:J507)=0,"",SUM(J14:J507)/2)</f>
        <v/>
      </c>
      <c r="J509" s="102"/>
      <c r="K509" s="11"/>
    </row>
    <row r="510" spans="1:14" ht="7.5" customHeight="1" x14ac:dyDescent="0.2">
      <c r="J510" s="3"/>
      <c r="K510" s="11"/>
    </row>
    <row r="511" spans="1:14" s="45" customFormat="1" ht="27" customHeight="1" x14ac:dyDescent="0.2">
      <c r="A511" s="103" t="str">
        <f>" - "&amp;Dados!B23</f>
        <v xml:space="preserve"> - A prestação dos serviços do objeto desta licitação deverá iniciar a partir da data de celebração do contrato pertinente, após emissão da Ordem de Serviço, conforme cronograma estabelecido em conjunto com o engenheiro da Prefeitura Municipal de Sumidouro;</v>
      </c>
      <c r="B511" s="103"/>
      <c r="C511" s="103"/>
      <c r="D511" s="103"/>
      <c r="E511" s="103"/>
      <c r="F511" s="103"/>
      <c r="G511" s="103"/>
      <c r="H511" s="103"/>
      <c r="I511" s="103"/>
      <c r="J511" s="103"/>
    </row>
    <row r="512" spans="1:14" s="45" customFormat="1" ht="27" customHeight="1" x14ac:dyDescent="0.2">
      <c r="A512" s="103" t="str">
        <f>" - "&amp;Dados!B24</f>
        <v xml:space="preserve"> - A prestação dos serviços do objeto desta licitação deverá iniciar após assinatura de pertinente contrato, a partir da data de emissão da Ordem de Serviço para o período estimado de 08 (oito) meses, conforme cronograma estabelecido em conjunto com o engenheiro da Prefeitura Municipal de Sumidouro;</v>
      </c>
      <c r="B512" s="103"/>
      <c r="C512" s="103"/>
      <c r="D512" s="103"/>
      <c r="E512" s="103"/>
      <c r="F512" s="103"/>
      <c r="G512" s="103"/>
      <c r="H512" s="103"/>
      <c r="I512" s="103"/>
      <c r="J512" s="103"/>
    </row>
    <row r="513" spans="1:13" s="45" customFormat="1" ht="11.25" x14ac:dyDescent="0.2">
      <c r="A513" s="103" t="str">
        <f>" - "&amp;Dados!B25</f>
        <v xml:space="preserve"> - O pagamento do objeto de que trata a TOMADA DE PREÇOS 006/2022, será efetuado pela Tesouraria da Prefeitura Municipal de Sumidouro;</v>
      </c>
      <c r="B513" s="103"/>
      <c r="C513" s="103"/>
      <c r="D513" s="103"/>
      <c r="E513" s="103"/>
      <c r="F513" s="103"/>
      <c r="G513" s="103"/>
      <c r="H513" s="103"/>
      <c r="I513" s="103"/>
      <c r="J513" s="103"/>
      <c r="M513" s="108"/>
    </row>
    <row r="514" spans="1:13" s="10" customFormat="1" ht="11.25" x14ac:dyDescent="0.2">
      <c r="A514" s="103" t="str">
        <f>" - "&amp;Dados!B26</f>
        <v xml:space="preserve"> - Proposta válida por 60 (sessenta) dias</v>
      </c>
      <c r="B514" s="103"/>
      <c r="C514" s="103"/>
      <c r="D514" s="103"/>
      <c r="E514" s="103"/>
      <c r="F514" s="103"/>
      <c r="G514" s="103"/>
      <c r="H514" s="103"/>
      <c r="I514" s="103"/>
      <c r="J514" s="103"/>
    </row>
    <row r="521" spans="1:13" ht="12.75" customHeight="1" x14ac:dyDescent="0.2">
      <c r="E521" s="1"/>
      <c r="G521" s="1"/>
      <c r="J521" s="1"/>
    </row>
    <row r="522" spans="1:13" x14ac:dyDescent="0.2">
      <c r="E522" s="1"/>
      <c r="G522" s="1"/>
      <c r="J522" s="1"/>
    </row>
    <row r="523" spans="1:13" x14ac:dyDescent="0.2">
      <c r="E523" s="47"/>
      <c r="G523" s="1"/>
      <c r="J523" s="1"/>
    </row>
    <row r="524" spans="1:13" x14ac:dyDescent="0.2">
      <c r="E524" s="1"/>
      <c r="G524" s="1"/>
      <c r="J524" s="1"/>
    </row>
    <row r="525" spans="1:13" x14ac:dyDescent="0.2">
      <c r="E525" s="1"/>
      <c r="G525" s="1"/>
      <c r="J525" s="1"/>
    </row>
  </sheetData>
  <sheetProtection algorithmName="SHA-512" hashValue="CiZ6lYVIv0+4d5cHLfLvYJTOvThD70AQScuXXsJa+97nQvNBdNMm88I5InDGalBaT3jhSp3Jt8gJ3LG4YyO1hw==" saltValue="lwonF3bJI2dg38di70+qPA==" spinCount="100000" sheet="1" objects="1" scenarios="1"/>
  <autoFilter ref="A11:J514" xr:uid="{00000000-0009-0000-0000-000000000000}"/>
  <mergeCells count="17">
    <mergeCell ref="I509:J509"/>
    <mergeCell ref="A514:J514"/>
    <mergeCell ref="A2:J2"/>
    <mergeCell ref="A511:J511"/>
    <mergeCell ref="A512:J512"/>
    <mergeCell ref="A513:J513"/>
    <mergeCell ref="G10:J10"/>
    <mergeCell ref="B8:J8"/>
    <mergeCell ref="B9:J9"/>
    <mergeCell ref="B10:E10"/>
    <mergeCell ref="C7:E7"/>
    <mergeCell ref="I508:J508"/>
    <mergeCell ref="A3:J3"/>
    <mergeCell ref="A4:J4"/>
    <mergeCell ref="A6:J6"/>
    <mergeCell ref="A5:J5"/>
    <mergeCell ref="A7:B7"/>
  </mergeCells>
  <phoneticPr fontId="0" type="noConversion"/>
  <conditionalFormatting sqref="I509">
    <cfRule type="expression" dxfId="31" priority="34" stopIfTrue="1">
      <formula>IF($M508="OK",IF(K508=1,TRUE(),FALSE()),FALSE())</formula>
    </cfRule>
    <cfRule type="expression" dxfId="30" priority="35" stopIfTrue="1">
      <formula>IF($M508="Empate",IF(K508=1,TRUE(),FALSE()),FALSE())</formula>
    </cfRule>
    <cfRule type="expression" dxfId="29" priority="36" stopIfTrue="1">
      <formula>IF($M508="Empate",IF(K508=2,TRUE(),FALSE()),FALSE())</formula>
    </cfRule>
  </conditionalFormatting>
  <conditionalFormatting sqref="J291:J295 J361:J364 J14:J29 J32:J35 J37:J39 J41:J44 J47:J54 J56:J62 J64:J72 J74:J78 J80:J85 J88:J92 J94:J98 J100 J102:J105 J107:J113 J116 J118:J124 J126:J127 J130:J135 J137:J139 J141:J147 J149:J151 J153:J169 J171:J174 J176:J179 J181:J187 J189:J190 J193 J195:J203 J205:J207 J210:J223 J225:J232 J235:J242 J244:J246 J282:J284 J249:J280 J287:J289 J297:J327 J329:J339 J341:J358 J388:J398 J366:J386 J400:J408 J410 J412:J430 J432:J436 J439:J446 J448:J449 J451:J452 J454:J456 J458:J465 J467:J469 J486:J493 J471:J483 J495:J496 J498:J503 J505:J507">
    <cfRule type="expression" dxfId="28" priority="37" stopIfTrue="1">
      <formula>IF(ISTEXT(I14),FALSE(),IF(I14&gt;H14,TRUE(),FALSE()))</formula>
    </cfRule>
  </conditionalFormatting>
  <conditionalFormatting sqref="I508">
    <cfRule type="expression" dxfId="27" priority="31" stopIfTrue="1">
      <formula>IF($M508="Empate",IF(K508=1,TRUE(),FALSE()),FALSE())</formula>
    </cfRule>
    <cfRule type="expression" dxfId="26" priority="32" stopIfTrue="1">
      <formula>IF(K508="&gt;",FALSE(),IF(K508&gt;0,TRUE(),FALSE()))</formula>
    </cfRule>
    <cfRule type="expression" dxfId="25" priority="33" stopIfTrue="1">
      <formula>IF(K508="&gt;",TRUE(),FALSE())</formula>
    </cfRule>
  </conditionalFormatting>
  <conditionalFormatting sqref="E32:E35 E291:E295 E361:E364 E14:E29 E37:E39 E41:E44 E47:E54 E56:E62 E64:E72 E74:E78 E80:E85 E88:E92 E94:E98 E100 E102:E105 E107:E113 E116 E130:E135 E137:E139 E141:E147 E118:E124 E126:E127 E149:E151 E153:E169 E171:E174 E176:E179 E181:E187 E189:E190 E193 E195:E203 E205:E207 E210:E223 E225:E232 E235:E242 E244:E246 E282:E284 E249:E280 E287:E289 E297:E327 E329:E339 E341:E358 E366:E386 E400:E408 E388:E398 E410 E412:E430 E432:E436 E439:E446 E448:E449 E451:E452 E454:E456 E458:E465 E467:E469 E486:E493 E471:E483 E495:E496 E498:E503 E505:E507">
    <cfRule type="expression" dxfId="24" priority="38" stopIfTrue="1">
      <formula>IF(#REF!=1,IF(#REF!=0,1,0),0)</formula>
    </cfRule>
  </conditionalFormatting>
  <conditionalFormatting sqref="I32:I35 I14:I28 I41:I43 I37:I39 I448:I449 I451:I452 I454:I456 I458:I464">
    <cfRule type="cellIs" dxfId="23" priority="39" stopIfTrue="1" operator="equal">
      <formula>""</formula>
    </cfRule>
  </conditionalFormatting>
  <conditionalFormatting sqref="G10:J10 B8:D9 B10:E10">
    <cfRule type="cellIs" dxfId="22" priority="40" stopIfTrue="1" operator="equal">
      <formula>$J$1</formula>
    </cfRule>
  </conditionalFormatting>
  <conditionalFormatting sqref="I189">
    <cfRule type="cellIs" dxfId="21" priority="27" stopIfTrue="1" operator="equal">
      <formula>""</formula>
    </cfRule>
  </conditionalFormatting>
  <conditionalFormatting sqref="I287:I288">
    <cfRule type="cellIs" dxfId="20" priority="24" stopIfTrue="1" operator="equal">
      <formula>""</formula>
    </cfRule>
  </conditionalFormatting>
  <conditionalFormatting sqref="I291:I294">
    <cfRule type="cellIs" dxfId="19" priority="23" stopIfTrue="1" operator="equal">
      <formula>""</formula>
    </cfRule>
  </conditionalFormatting>
  <conditionalFormatting sqref="I297:I326">
    <cfRule type="cellIs" dxfId="18" priority="22" stopIfTrue="1" operator="equal">
      <formula>""</formula>
    </cfRule>
  </conditionalFormatting>
  <conditionalFormatting sqref="I329:I338 I341:I357">
    <cfRule type="cellIs" dxfId="17" priority="20" stopIfTrue="1" operator="equal">
      <formula>""</formula>
    </cfRule>
  </conditionalFormatting>
  <conditionalFormatting sqref="I361:I364 I366:I386 I400:I408 I388:I398 I410 I412:I429">
    <cfRule type="cellIs" dxfId="16" priority="19" stopIfTrue="1" operator="equal">
      <formula>""</formula>
    </cfRule>
  </conditionalFormatting>
  <conditionalFormatting sqref="I432:I435">
    <cfRule type="cellIs" dxfId="15" priority="18" stopIfTrue="1" operator="equal">
      <formula>""</formula>
    </cfRule>
  </conditionalFormatting>
  <conditionalFormatting sqref="I505:I506">
    <cfRule type="cellIs" dxfId="14" priority="16" stopIfTrue="1" operator="equal">
      <formula>""</formula>
    </cfRule>
  </conditionalFormatting>
  <conditionalFormatting sqref="I467:I468">
    <cfRule type="cellIs" dxfId="13" priority="15" stopIfTrue="1" operator="equal">
      <formula>""</formula>
    </cfRule>
  </conditionalFormatting>
  <conditionalFormatting sqref="I47:I54 I56:I62 I80:I84 I64:I72 I74:I78">
    <cfRule type="cellIs" dxfId="12" priority="14" stopIfTrue="1" operator="equal">
      <formula>""</formula>
    </cfRule>
  </conditionalFormatting>
  <conditionalFormatting sqref="I88:I92 I94:I98 I100 I102:I105 I107:I112">
    <cfRule type="cellIs" dxfId="11" priority="13" stopIfTrue="1" operator="equal">
      <formula>""</formula>
    </cfRule>
  </conditionalFormatting>
  <conditionalFormatting sqref="I116 I126 I118:I124">
    <cfRule type="cellIs" dxfId="10" priority="12" stopIfTrue="1" operator="equal">
      <formula>""</formula>
    </cfRule>
  </conditionalFormatting>
  <conditionalFormatting sqref="I130:I135 I137:I139 I141:I147 I176:I178 I149:I151 I153:I169 I171:I174">
    <cfRule type="cellIs" dxfId="9" priority="11" stopIfTrue="1" operator="equal">
      <formula>""</formula>
    </cfRule>
  </conditionalFormatting>
  <conditionalFormatting sqref="I181:I186">
    <cfRule type="cellIs" dxfId="8" priority="10" stopIfTrue="1" operator="equal">
      <formula>""</formula>
    </cfRule>
  </conditionalFormatting>
  <conditionalFormatting sqref="I193 I205:I206 I195:I203">
    <cfRule type="cellIs" dxfId="7" priority="8" stopIfTrue="1" operator="equal">
      <formula>""</formula>
    </cfRule>
  </conditionalFormatting>
  <conditionalFormatting sqref="I225:I231 I210:I223">
    <cfRule type="cellIs" dxfId="6" priority="7" stopIfTrue="1" operator="equal">
      <formula>""</formula>
    </cfRule>
  </conditionalFormatting>
  <conditionalFormatting sqref="I244:I245 I235:I242">
    <cfRule type="cellIs" dxfId="5" priority="6" stopIfTrue="1" operator="equal">
      <formula>""</formula>
    </cfRule>
  </conditionalFormatting>
  <conditionalFormatting sqref="I282:I283 I249:I280">
    <cfRule type="cellIs" dxfId="4" priority="5" stopIfTrue="1" operator="equal">
      <formula>""</formula>
    </cfRule>
  </conditionalFormatting>
  <conditionalFormatting sqref="I439:I446">
    <cfRule type="cellIs" dxfId="3" priority="4" stopIfTrue="1" operator="equal">
      <formula>""</formula>
    </cfRule>
  </conditionalFormatting>
  <conditionalFormatting sqref="I498:I502">
    <cfRule type="cellIs" dxfId="2" priority="3" stopIfTrue="1" operator="equal">
      <formula>""</formula>
    </cfRule>
  </conditionalFormatting>
  <conditionalFormatting sqref="I486:I493 I495">
    <cfRule type="cellIs" dxfId="1" priority="2" stopIfTrue="1" operator="equal">
      <formula>""</formula>
    </cfRule>
  </conditionalFormatting>
  <conditionalFormatting sqref="I471:I482">
    <cfRule type="cellIs" dxfId="0" priority="1" stopIfTrue="1" operator="equal">
      <formula>""</formula>
    </cfRule>
  </conditionalFormatting>
  <printOptions horizontalCentered="1"/>
  <pageMargins left="0.25" right="0.25" top="0.75" bottom="0.75" header="0.3" footer="0.3"/>
  <pageSetup paperSize="9" scale="65" fitToHeight="20" orientation="portrait"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M32"/>
  <sheetViews>
    <sheetView workbookViewId="0">
      <selection activeCell="B4" sqref="B4"/>
    </sheetView>
  </sheetViews>
  <sheetFormatPr defaultRowHeight="12.75" x14ac:dyDescent="0.2"/>
  <cols>
    <col min="1" max="1" width="14.140625" customWidth="1"/>
    <col min="2" max="2" width="56.28515625" customWidth="1"/>
    <col min="3" max="5" width="36.42578125" customWidth="1"/>
    <col min="6" max="13" width="14.5703125" customWidth="1"/>
    <col min="14" max="15" width="9.28515625" customWidth="1"/>
  </cols>
  <sheetData>
    <row r="1" spans="1:7" x14ac:dyDescent="0.2">
      <c r="A1" s="20" t="s">
        <v>9</v>
      </c>
      <c r="B1" s="109" t="s">
        <v>1226</v>
      </c>
      <c r="E1" s="6"/>
      <c r="F1" s="6"/>
      <c r="G1" s="6"/>
    </row>
    <row r="2" spans="1:7" x14ac:dyDescent="0.2">
      <c r="A2" s="20" t="s">
        <v>10</v>
      </c>
      <c r="B2" s="110" t="s">
        <v>1227</v>
      </c>
      <c r="E2" s="6"/>
      <c r="F2" s="6"/>
      <c r="G2" s="6"/>
    </row>
    <row r="3" spans="1:7" x14ac:dyDescent="0.2">
      <c r="A3" s="20" t="s">
        <v>11</v>
      </c>
      <c r="B3" s="7" t="s">
        <v>1228</v>
      </c>
      <c r="C3" s="7"/>
      <c r="E3" s="6"/>
      <c r="F3" s="6"/>
      <c r="G3" s="6"/>
    </row>
    <row r="4" spans="1:7" x14ac:dyDescent="0.2">
      <c r="A4" s="20" t="s">
        <v>12</v>
      </c>
      <c r="B4" s="109" t="s">
        <v>1233</v>
      </c>
      <c r="C4" s="7"/>
      <c r="E4" s="6"/>
      <c r="F4" s="6"/>
      <c r="G4" s="6"/>
    </row>
    <row r="5" spans="1:7" x14ac:dyDescent="0.2">
      <c r="A5" s="20" t="s">
        <v>13</v>
      </c>
      <c r="B5" s="13" t="s">
        <v>38</v>
      </c>
      <c r="C5" s="7"/>
      <c r="E5" s="6"/>
      <c r="F5" s="6"/>
      <c r="G5" s="6"/>
    </row>
    <row r="6" spans="1:7" x14ac:dyDescent="0.2">
      <c r="A6" s="20" t="s">
        <v>19</v>
      </c>
      <c r="B6" s="16" t="s">
        <v>39</v>
      </c>
      <c r="C6" s="7"/>
      <c r="E6" s="6"/>
      <c r="F6" s="6"/>
      <c r="G6" s="6"/>
    </row>
    <row r="7" spans="1:7" x14ac:dyDescent="0.2">
      <c r="A7" s="20" t="s">
        <v>14</v>
      </c>
      <c r="B7" s="7" t="s">
        <v>30</v>
      </c>
      <c r="C7" s="7"/>
      <c r="E7" s="6"/>
      <c r="F7" s="6"/>
      <c r="G7" s="6"/>
    </row>
    <row r="8" spans="1:7" x14ac:dyDescent="0.2">
      <c r="A8" s="29" t="s">
        <v>23</v>
      </c>
      <c r="B8" s="33">
        <v>3236659.0957820006</v>
      </c>
      <c r="C8" s="87"/>
      <c r="D8" s="86"/>
      <c r="E8" s="6"/>
      <c r="F8" s="6"/>
      <c r="G8" s="6"/>
    </row>
    <row r="9" spans="1:7" x14ac:dyDescent="0.2">
      <c r="A9" s="21" t="s">
        <v>0</v>
      </c>
      <c r="E9" s="6"/>
      <c r="F9" s="6"/>
      <c r="G9" s="6"/>
    </row>
    <row r="10" spans="1:7" x14ac:dyDescent="0.2">
      <c r="A10" s="22" t="s">
        <v>2</v>
      </c>
      <c r="E10" s="6"/>
      <c r="F10" s="6"/>
      <c r="G10" s="6"/>
    </row>
    <row r="11" spans="1:7" x14ac:dyDescent="0.2">
      <c r="A11" s="23" t="s">
        <v>8</v>
      </c>
      <c r="E11" s="6"/>
      <c r="F11" s="6"/>
      <c r="G11" s="6"/>
    </row>
    <row r="12" spans="1:7" x14ac:dyDescent="0.2">
      <c r="A12" s="22" t="s">
        <v>20</v>
      </c>
      <c r="E12" s="6"/>
      <c r="F12" s="6"/>
      <c r="G12" s="6"/>
    </row>
    <row r="13" spans="1:7" x14ac:dyDescent="0.2">
      <c r="A13" s="22" t="s">
        <v>24</v>
      </c>
      <c r="E13" s="6"/>
      <c r="F13" s="6"/>
      <c r="G13" s="6"/>
    </row>
    <row r="14" spans="1:7" x14ac:dyDescent="0.2">
      <c r="A14" s="22" t="s">
        <v>33</v>
      </c>
      <c r="E14" s="6"/>
      <c r="F14" s="6"/>
      <c r="G14" s="6"/>
    </row>
    <row r="15" spans="1:7" x14ac:dyDescent="0.2">
      <c r="A15" s="22" t="s">
        <v>34</v>
      </c>
      <c r="E15" s="6"/>
      <c r="F15" s="6"/>
      <c r="G15" s="6"/>
    </row>
    <row r="16" spans="1:7" x14ac:dyDescent="0.2">
      <c r="A16" s="79" t="s">
        <v>35</v>
      </c>
      <c r="B16" s="28"/>
      <c r="E16" s="28"/>
      <c r="F16" s="6"/>
      <c r="G16" s="6"/>
    </row>
    <row r="17" spans="1:13" s="27" customFormat="1" x14ac:dyDescent="0.2">
      <c r="A17" s="26" t="s">
        <v>21</v>
      </c>
      <c r="B17" s="28" t="s">
        <v>1229</v>
      </c>
      <c r="C17" s="28"/>
      <c r="D17" s="28"/>
      <c r="E17" s="28"/>
      <c r="F17" s="28"/>
      <c r="G17" s="28"/>
      <c r="H17" s="28"/>
      <c r="I17" s="28"/>
      <c r="J17" s="28"/>
      <c r="K17" s="28"/>
      <c r="L17" s="28"/>
      <c r="M17" s="28"/>
    </row>
    <row r="18" spans="1:13" s="27" customFormat="1" x14ac:dyDescent="0.2">
      <c r="A18" s="26" t="s">
        <v>22</v>
      </c>
      <c r="B18" s="77" t="s">
        <v>1232</v>
      </c>
      <c r="C18" s="28"/>
      <c r="D18" s="28"/>
      <c r="E18" s="28"/>
      <c r="F18" s="28"/>
      <c r="G18" s="28"/>
      <c r="H18" s="28"/>
      <c r="I18" s="28"/>
      <c r="J18" s="28"/>
      <c r="K18" s="28"/>
      <c r="L18" s="28"/>
      <c r="M18" s="28"/>
    </row>
    <row r="19" spans="1:13" x14ac:dyDescent="0.2">
      <c r="A19" s="80"/>
      <c r="B19" s="28"/>
      <c r="E19" s="6"/>
      <c r="F19" s="6"/>
      <c r="G19" s="6"/>
    </row>
    <row r="20" spans="1:13" x14ac:dyDescent="0.2">
      <c r="B20" s="28"/>
      <c r="E20" s="6"/>
      <c r="F20" s="6"/>
      <c r="G20" s="6"/>
    </row>
    <row r="21" spans="1:13" x14ac:dyDescent="0.2">
      <c r="E21" s="6"/>
      <c r="F21" s="6"/>
      <c r="G21" s="6"/>
    </row>
    <row r="22" spans="1:13" x14ac:dyDescent="0.2">
      <c r="E22" s="6"/>
      <c r="F22" s="6"/>
      <c r="G22" s="6"/>
    </row>
    <row r="23" spans="1:13" ht="63.75" x14ac:dyDescent="0.2">
      <c r="A23" s="24" t="s">
        <v>15</v>
      </c>
      <c r="B23" s="25" t="s">
        <v>31</v>
      </c>
      <c r="E23" s="6"/>
      <c r="F23" s="6"/>
      <c r="G23" s="6"/>
    </row>
    <row r="24" spans="1:13" ht="63.75" x14ac:dyDescent="0.2">
      <c r="A24" s="24" t="s">
        <v>16</v>
      </c>
      <c r="B24" s="111" t="s">
        <v>1231</v>
      </c>
      <c r="E24" s="6"/>
      <c r="F24" s="6"/>
      <c r="G24" s="6"/>
    </row>
    <row r="25" spans="1:13" ht="38.25" x14ac:dyDescent="0.2">
      <c r="A25" s="24" t="s">
        <v>17</v>
      </c>
      <c r="B25" s="111" t="s">
        <v>1230</v>
      </c>
      <c r="E25" s="6"/>
      <c r="F25" s="6"/>
      <c r="G25" s="6"/>
    </row>
    <row r="26" spans="1:13" ht="25.5" x14ac:dyDescent="0.2">
      <c r="A26" s="24" t="s">
        <v>18</v>
      </c>
      <c r="B26" s="25" t="s">
        <v>28</v>
      </c>
      <c r="E26" s="6"/>
      <c r="F26" s="6"/>
      <c r="G26" s="6"/>
    </row>
    <row r="27" spans="1:13" ht="25.5" x14ac:dyDescent="0.2">
      <c r="A27" s="81" t="s">
        <v>36</v>
      </c>
      <c r="B27" s="78" t="s">
        <v>40</v>
      </c>
    </row>
    <row r="29" spans="1:13" x14ac:dyDescent="0.2">
      <c r="C29" s="12"/>
    </row>
    <row r="30" spans="1:13" x14ac:dyDescent="0.2">
      <c r="C30" s="12"/>
    </row>
    <row r="31" spans="1:13" x14ac:dyDescent="0.2">
      <c r="C31" s="12"/>
    </row>
    <row r="32" spans="1:13" x14ac:dyDescent="0.2">
      <c r="C32" s="12"/>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1</vt:i4>
      </vt:variant>
    </vt:vector>
  </HeadingPairs>
  <TitlesOfParts>
    <vt:vector size="3" baseType="lpstr">
      <vt:lpstr>Quadro de Preços - Itens</vt:lpstr>
      <vt:lpstr>Dados</vt:lpstr>
      <vt:lpstr>'Quadro de Preços - Itens'!Titulos_de_impressao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2022-11-24T16:42:38Z</cp:lastPrinted>
  <dcterms:created xsi:type="dcterms:W3CDTF">2006-04-18T17:38:46Z</dcterms:created>
  <dcterms:modified xsi:type="dcterms:W3CDTF">2022-11-24T16:42:40Z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