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83-22 - Contratação de Serviços Capina e Roçada - SMAG\"/>
    </mc:Choice>
  </mc:AlternateContent>
  <xr:revisionPtr revIDLastSave="0" documentId="13_ncr:1_{5DBF9286-422E-46AF-9C95-704174DDF4AE}"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1" l="1"/>
  <c r="D34" i="1"/>
  <c r="D35" i="1"/>
  <c r="D36" i="1"/>
  <c r="D37" i="1"/>
  <c r="D38" i="1"/>
  <c r="D39" i="1"/>
  <c r="D32" i="1"/>
  <c r="C40" i="1"/>
  <c r="D40" i="1" l="1"/>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<sst xmlns="http://schemas.openxmlformats.org/spreadsheetml/2006/main" count="84" uniqueCount="79">
  <si>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</si>
  <si>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</si>
  <si>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</si>
  <si>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</si>
  <si>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</si>
  <si>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</si>
  <si>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</si>
  <si>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</si>
  <si>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</si>
  <si>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</si>
  <si>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</si>
  <si>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</si>
  <si>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</si>
  <si>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</si>
  <si>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</si>
  <si>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</si>
  <si>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</si>
  <si>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</si>
  <si>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</si>
  <si>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</si>
  <si>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</si>
  <si>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</si>
  <si>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</si>
  <si>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</si>
  <si>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</si>
  <si>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</si>
  <si>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</si>
  <si>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</si>
  <si>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</si>
  <si>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</si>
  <si>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</si>
  <si>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</si>
  <si>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</si>
  <si>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</si>
  <si>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</si>
  <si>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</si>
  <si>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</si>
  <si>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</si>
  <si>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</si>
  <si>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</si>
  <si>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</si>
  <si>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</si>
  <si>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</si>
  <si>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</si>
  <si>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</si>
  <si>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MÊS</t>
  </si>
  <si>
    <t>MENOR PREÇO</t>
  </si>
  <si>
    <t>O Objeto da presente Licitação deverá ser recebido e/ou executado conforme especificação na íntegra do Termo de Referência (Anexo II).</t>
  </si>
  <si>
    <t>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t>
  </si>
  <si>
    <t>Prazo do contrato: 12 meses a contar de sua assinatura.</t>
  </si>
  <si>
    <t>Planilha para Composição de Preços, para informar o custo unitário, nos termos do art. 40, §2º, inciso II, c/c art. 7º, §2º inciso II da Lei 8.666/93</t>
  </si>
  <si>
    <t>A</t>
  </si>
  <si>
    <t xml:space="preserve"> VALOR UNITÁRIO </t>
  </si>
  <si>
    <t>VALOR TOTAL</t>
  </si>
  <si>
    <t>A1</t>
  </si>
  <si>
    <t>DESPESAS DE TRANSPORTE, DESLOCAMENTO</t>
  </si>
  <si>
    <t>A2</t>
  </si>
  <si>
    <t xml:space="preserve">DESPESAS COM FUNCIONÁRIOS (COM ENCARGOS)                                                               </t>
  </si>
  <si>
    <t>A3</t>
  </si>
  <si>
    <t>DESPESAS COM MATERIAIS E EQUIPAMENTOS NECESSÁRIOS</t>
  </si>
  <si>
    <t>A4</t>
  </si>
  <si>
    <t>DESPESAS OPERACIONAIS (CUSTOS ADMINISTRATIVOS)</t>
  </si>
  <si>
    <t>A5</t>
  </si>
  <si>
    <t>DESPESAS COM ENCARGOS SOCIAIS DOS SERVIDORES</t>
  </si>
  <si>
    <t xml:space="preserve">OUTRAS - ESPECIFICAR: </t>
  </si>
  <si>
    <t>B</t>
  </si>
  <si>
    <t>VALOR DOS IMPOSTOS E CONTRIBUIÇÕES</t>
  </si>
  <si>
    <t>C</t>
  </si>
  <si>
    <t xml:space="preserve">LUCRO </t>
  </si>
  <si>
    <t>D</t>
  </si>
  <si>
    <t>VALOR EM R$ ( D = A + B + C )</t>
  </si>
  <si>
    <t>CONTRATAÇÃO DE EMPRESA ESPECIALIZADA NA PRESTAÇÃO DE SERVIÇOS DE CAPINA E ROÇADA, COM FORNECIMENTO DE MATERIAL NECESSÁRIO, SENDO 03 (TRÊS) FUNCIONÁRIOS, INCLUINDO PAGAMENTO DE 40% DE INSALUBRIDADE A TODOS OS FUNCIONÁRIOS (POSTOS DE TRABALHO)</t>
  </si>
  <si>
    <t>PREGÃO ELETRÔNICO Nº 083/2022</t>
  </si>
  <si>
    <t>PROCESSO ADMINISTRATIVO N° 2623/2022 de 22/08/2022</t>
  </si>
  <si>
    <t>CONTRATAÇÃO DE EMPRESA ESPECIALIZADA EM PRESTAÇÃO DE SERVIÇO DE CAPINA E ROÇADA - SMAG</t>
  </si>
  <si>
    <t>Sec. Agricultura</t>
  </si>
  <si>
    <t>Nº 2001.2012200272.072-3390.39.00-04</t>
  </si>
  <si>
    <t>O pagamento do objeto de que trata o PREGÃO ELETRÔNICO 083/2022, será efetuado pela Tesouraria da Prefeitura Municipal de Sumidouro.</t>
  </si>
  <si>
    <t>Abertura das Propostas: 12/12/2022,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</si>
</sst>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9"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7.5"/>
      <name val="Arial"/>
      <family val="2"/>
    </font>
    <font>
      <sz val="7.5"/>
      <name val="Arial"/>
      <family val="2"/>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indexed="43"/>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95">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8" fillId="0" borderId="3" xfId="0" applyFont="1" applyBorder="1" applyAlignment="1" applyProtection="1">
      <alignment horizontal="left"/>
      <protection locked="0" hidden="1"/>
    </xf>
    <xf numFmtId="0" fontId="17"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166" fontId="17" fillId="9" borderId="1" xfId="1" applyFont="1" applyFill="1" applyBorder="1" applyAlignment="1" applyProtection="1">
      <alignment horizontal="center" vertical="center" wrapText="1"/>
      <protection locked="0"/>
    </xf>
    <xf numFmtId="166" fontId="17" fillId="10" borderId="1" xfId="1" applyFont="1" applyFill="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wrapText="1"/>
    </xf>
    <xf numFmtId="0" fontId="17" fillId="0" borderId="1" xfId="0" applyFont="1" applyBorder="1" applyAlignment="1">
      <alignment horizontal="right" wrapText="1"/>
    </xf>
    <xf numFmtId="166" fontId="17" fillId="3" borderId="1" xfId="1" applyFont="1" applyFill="1" applyBorder="1" applyAlignment="1">
      <alignment horizontal="center" vertical="center" wrapText="1"/>
    </xf>
    <xf numFmtId="169" fontId="8" fillId="0" borderId="2" xfId="0" applyNumberFormat="1" applyFont="1" applyBorder="1" applyAlignment="1" applyProtection="1">
      <alignment horizontal="center" vertical="center"/>
      <protection locked="0"/>
    </xf>
    <xf numFmtId="0" fontId="1" fillId="0" borderId="0" xfId="0" applyFont="1" applyFill="1"/>
    <xf numFmtId="0" fontId="1" fillId="0" borderId="0" xfId="0" applyFont="1" applyAlignment="1">
      <alignment wrapText="1"/>
    </xf>
    <xf numFmtId="0" fontId="1" fillId="0" borderId="0" xfId="0" applyFont="1"/>
    <xf numFmtId="0" fontId="3" fillId="0" borderId="11"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706538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2623/22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4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11.7109375" style="1" customWidth="1"/>
    <col min="4" max="4" width="11.7109375"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93" t="s">
        <v>19</v>
      </c>
      <c r="B2" s="93"/>
      <c r="C2" s="93"/>
      <c r="D2" s="93"/>
      <c r="E2" s="93"/>
      <c r="F2" s="93"/>
      <c r="G2" s="93"/>
    </row>
    <row r="3" spans="1:13" x14ac:dyDescent="0.2">
      <c r="A3" s="93" t="str">
        <f>UPPER(Dados!B1&amp;"  -  "&amp;Dados!B4)</f>
        <v>PREGÃO ELETRÔNICO Nº 083/2022  -  ABERTURA DAS PROPOSTAS: 12/12/2022, ÀS 10:00HS</v>
      </c>
      <c r="B3" s="93"/>
      <c r="C3" s="93"/>
      <c r="D3" s="93"/>
      <c r="E3" s="93"/>
      <c r="F3" s="93"/>
      <c r="G3" s="93"/>
    </row>
    <row r="4" spans="1:13" x14ac:dyDescent="0.2">
      <c r="A4" s="94" t="str">
        <f>Dados!B3</f>
        <v>CONTRATAÇÃO DE EMPRESA ESPECIALIZADA EM PRESTAÇÃO DE SERVIÇO DE CAPINA E ROÇADA - SMAG</v>
      </c>
      <c r="B4" s="94"/>
      <c r="C4" s="94"/>
      <c r="D4" s="94"/>
      <c r="E4" s="94"/>
      <c r="F4" s="94"/>
      <c r="G4" s="94"/>
    </row>
    <row r="5" spans="1:13" x14ac:dyDescent="0.2">
      <c r="A5" s="93" t="str">
        <f>Dados!B2</f>
        <v>PROCESSO ADMINISTRATIVO N° 2623/2022 de 22/08/2022</v>
      </c>
      <c r="B5" s="93"/>
      <c r="C5" s="93"/>
      <c r="D5" s="93"/>
      <c r="E5" s="93"/>
      <c r="F5" s="93"/>
      <c r="G5" s="93"/>
    </row>
    <row r="6" spans="1:13" x14ac:dyDescent="0.2">
      <c r="A6" s="60" t="str">
        <f>Dados!B7</f>
        <v>MENOR PREÇO</v>
      </c>
      <c r="B6" s="60"/>
      <c r="C6" s="91" t="s">
        <v>29</v>
      </c>
      <c r="D6" s="91"/>
      <c r="E6" s="92">
        <f>Dados!B8</f>
        <v>167000.04</v>
      </c>
      <c r="F6" s="92"/>
      <c r="G6" s="60"/>
    </row>
    <row r="7" spans="1:13" ht="2.25" customHeight="1" x14ac:dyDescent="0.2">
      <c r="A7" s="6"/>
      <c r="B7" s="6"/>
      <c r="C7" s="6"/>
      <c r="D7" s="28"/>
      <c r="E7" s="15"/>
      <c r="F7" s="15"/>
      <c r="G7" s="11"/>
    </row>
    <row r="8" spans="1:13" s="8" customFormat="1" ht="12" customHeight="1" x14ac:dyDescent="0.2">
      <c r="A8" s="16" t="s">
        <v>0</v>
      </c>
      <c r="B8" s="84"/>
      <c r="C8" s="84"/>
      <c r="D8" s="84"/>
      <c r="E8" s="84"/>
      <c r="F8" s="84"/>
      <c r="G8" s="84"/>
      <c r="H8" s="48"/>
      <c r="L8" s="41"/>
    </row>
    <row r="9" spans="1:13" s="8" customFormat="1" ht="12" customHeight="1" x14ac:dyDescent="0.2">
      <c r="A9" s="16" t="s">
        <v>1</v>
      </c>
      <c r="B9" s="85"/>
      <c r="C9" s="85"/>
      <c r="D9" s="85"/>
      <c r="E9" s="85"/>
      <c r="F9" s="85"/>
      <c r="G9" s="85"/>
      <c r="H9" s="48"/>
      <c r="L9" s="41"/>
      <c r="M9" s="41"/>
    </row>
    <row r="10" spans="1:13" s="8" customFormat="1" ht="12" customHeight="1" x14ac:dyDescent="0.2">
      <c r="A10" s="16" t="s">
        <v>2</v>
      </c>
      <c r="B10" s="66"/>
      <c r="C10" s="29" t="s">
        <v>8</v>
      </c>
      <c r="D10" s="90"/>
      <c r="E10" s="90"/>
      <c r="F10" s="90"/>
      <c r="G10" s="90"/>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56.25" x14ac:dyDescent="0.2">
      <c r="A13" s="37">
        <v>1</v>
      </c>
      <c r="B13" s="35" t="s">
        <v>71</v>
      </c>
      <c r="C13" s="38" t="s">
        <v>45</v>
      </c>
      <c r="D13" s="56">
        <v>12</v>
      </c>
      <c r="E13" s="59">
        <v>13916.67</v>
      </c>
      <c r="F13" s="78"/>
      <c r="G13" s="39" t="str">
        <f>IF(F13="","",IF(ISTEXT(F13),"NC",F13*D13))</f>
        <v/>
      </c>
      <c r="H13" s="48"/>
      <c r="K13" s="7"/>
      <c r="L13" s="41"/>
    </row>
    <row r="14" spans="1:13" s="30" customFormat="1" ht="9" x14ac:dyDescent="0.2">
      <c r="A14" s="40"/>
      <c r="E14" s="54"/>
      <c r="F14" s="86" t="s">
        <v>27</v>
      </c>
      <c r="G14" s="87"/>
      <c r="H14" s="49"/>
      <c r="L14" s="43"/>
    </row>
    <row r="15" spans="1:13" ht="14.25" customHeight="1" x14ac:dyDescent="0.2">
      <c r="F15" s="88" t="str">
        <f>IF(SUM(G13:G13)=0,"",SUM(G13:G13))</f>
        <v/>
      </c>
      <c r="G15" s="89"/>
      <c r="H15" s="50"/>
    </row>
    <row r="16" spans="1:13" s="44" customFormat="1" ht="9" x14ac:dyDescent="0.2">
      <c r="A16" s="83" t="str">
        <f>" - "&amp;Dados!B23</f>
        <v xml:space="preserve"> - O Objeto da presente Licitação deverá ser recebido e/ou executado conforme especificação na íntegra do Termo de Referência (Anexo II).</v>
      </c>
      <c r="B16" s="83"/>
      <c r="C16" s="83"/>
      <c r="D16" s="83"/>
      <c r="E16" s="83"/>
      <c r="F16" s="83"/>
      <c r="G16" s="83"/>
      <c r="H16" s="51"/>
      <c r="L16" s="45"/>
    </row>
    <row r="17" spans="1:12" s="44" customFormat="1" ht="30" customHeight="1" x14ac:dyDescent="0.2">
      <c r="A17" s="83" t="str">
        <f>" - "&amp;Dados!B24</f>
        <v xml:space="preserve"> - 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v>
      </c>
      <c r="B17" s="83"/>
      <c r="C17" s="83"/>
      <c r="D17" s="83"/>
      <c r="E17" s="83"/>
      <c r="F17" s="83"/>
      <c r="G17" s="83"/>
      <c r="H17" s="51"/>
      <c r="L17" s="45"/>
    </row>
    <row r="18" spans="1:12" s="44" customFormat="1" ht="9" x14ac:dyDescent="0.2">
      <c r="A18" s="83" t="str">
        <f>" - "&amp;Dados!B25</f>
        <v xml:space="preserve"> - O pagamento do objeto de que trata o PREGÃO ELETRÔNICO 083/2022, será efetuado pela Tesouraria da Prefeitura Municipal de Sumidouro.</v>
      </c>
      <c r="B18" s="83"/>
      <c r="C18" s="83"/>
      <c r="D18" s="83"/>
      <c r="E18" s="83"/>
      <c r="F18" s="83"/>
      <c r="G18" s="83"/>
      <c r="H18" s="51"/>
      <c r="L18" s="45"/>
    </row>
    <row r="19" spans="1:12" s="30" customFormat="1" ht="9" x14ac:dyDescent="0.2">
      <c r="A19" s="83" t="str">
        <f>" - "&amp;Dados!B26</f>
        <v xml:space="preserve"> - Proposta válida por 60 (sessenta) dias</v>
      </c>
      <c r="B19" s="83"/>
      <c r="C19" s="83"/>
      <c r="D19" s="83"/>
      <c r="E19" s="83"/>
      <c r="F19" s="83"/>
      <c r="G19" s="83"/>
      <c r="H19" s="49"/>
      <c r="L19" s="43"/>
    </row>
    <row r="20" spans="1:12" ht="21" customHeight="1" x14ac:dyDescent="0.2">
      <c r="A20" s="83" t="str">
        <f>" - "&amp;Dados!B28</f>
        <v xml:space="preserve"> - A Licitante poderá apresentar prospecto, ficha técnica ou outros documentos com informações que permitam a melhor identificação e qualificação do(s) item(ns) licitado(s);</v>
      </c>
      <c r="B20" s="83"/>
      <c r="C20" s="83"/>
      <c r="D20" s="83"/>
      <c r="E20" s="83"/>
      <c r="F20" s="83"/>
      <c r="G20" s="83"/>
      <c r="H20" s="52"/>
    </row>
    <row r="21" spans="1:12" x14ac:dyDescent="0.2">
      <c r="A21" s="83" t="str">
        <f>" - "&amp;Dados!B29</f>
        <v xml:space="preserve"> - A proposta de preços ajustada ao lance final deverá conter o valor numérico dos preços unitários e totais, não podendo exceder o valor do lance final;</v>
      </c>
      <c r="B21" s="83"/>
      <c r="C21" s="83"/>
      <c r="D21" s="83"/>
      <c r="E21" s="83"/>
      <c r="F21" s="83"/>
      <c r="G21" s="83"/>
      <c r="H21" s="52"/>
    </row>
    <row r="22" spans="1:12" ht="21.75" customHeight="1" x14ac:dyDescent="0.2">
      <c r="A22" s="83"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83"/>
      <c r="C22" s="83"/>
      <c r="D22" s="83"/>
      <c r="E22" s="83"/>
      <c r="F22" s="83"/>
      <c r="G22" s="83"/>
      <c r="H22" s="52"/>
    </row>
    <row r="23" spans="1:12" ht="21.75" customHeight="1" x14ac:dyDescent="0.2">
      <c r="A23" s="83"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83"/>
      <c r="C23" s="83"/>
      <c r="D23" s="83"/>
      <c r="E23" s="83"/>
      <c r="F23" s="83"/>
      <c r="G23" s="83"/>
      <c r="H23" s="52"/>
    </row>
    <row r="24" spans="1:12" ht="21.75" customHeight="1" x14ac:dyDescent="0.2">
      <c r="A24" s="83"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83"/>
      <c r="C24" s="83"/>
      <c r="D24" s="83"/>
      <c r="E24" s="83"/>
      <c r="F24" s="83"/>
      <c r="G24" s="83"/>
      <c r="H24" s="52"/>
    </row>
    <row r="25" spans="1:12" ht="21.75" customHeight="1" x14ac:dyDescent="0.2">
      <c r="A25" s="83" t="str">
        <f>" - "&amp;Dados!B33</f>
        <v xml:space="preserve"> - Declaramos que até a presente data inexistem fatos impeditivos a participação desta empresa ao presente certame licitatório, ciente da obrigatoriedade de declarar ocorrências posteriores;</v>
      </c>
      <c r="B25" s="83"/>
      <c r="C25" s="83"/>
      <c r="D25" s="83"/>
      <c r="E25" s="83"/>
      <c r="F25" s="83"/>
      <c r="G25" s="83"/>
      <c r="H25" s="52"/>
    </row>
    <row r="26" spans="1:12" ht="30" customHeight="1" x14ac:dyDescent="0.2">
      <c r="A26" s="83"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83"/>
      <c r="C26" s="83"/>
      <c r="D26" s="83"/>
      <c r="E26" s="83"/>
      <c r="F26" s="83"/>
      <c r="G26" s="83"/>
    </row>
    <row r="27" spans="1:12" ht="25.5" customHeight="1" x14ac:dyDescent="0.2">
      <c r="A27" s="83"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83"/>
      <c r="C27" s="83"/>
      <c r="D27" s="83"/>
      <c r="E27" s="83"/>
      <c r="F27" s="83"/>
      <c r="G27" s="83"/>
    </row>
    <row r="30" spans="1:12" ht="33" customHeight="1" x14ac:dyDescent="0.2">
      <c r="A30" s="82" t="s">
        <v>50</v>
      </c>
      <c r="B30" s="82"/>
      <c r="C30" s="82"/>
      <c r="D30" s="82"/>
    </row>
    <row r="31" spans="1:12" ht="18" x14ac:dyDescent="0.2">
      <c r="A31" s="67" t="s">
        <v>51</v>
      </c>
      <c r="B31" s="67" t="s">
        <v>4</v>
      </c>
      <c r="C31" s="68" t="s">
        <v>52</v>
      </c>
      <c r="D31" s="69" t="s">
        <v>53</v>
      </c>
    </row>
    <row r="32" spans="1:12" x14ac:dyDescent="0.15">
      <c r="A32" s="70" t="s">
        <v>54</v>
      </c>
      <c r="B32" s="71" t="s">
        <v>55</v>
      </c>
      <c r="C32" s="72"/>
      <c r="D32" s="73">
        <f>C32*$D$13</f>
        <v>0</v>
      </c>
    </row>
    <row r="33" spans="1:4" x14ac:dyDescent="0.15">
      <c r="A33" s="70" t="s">
        <v>56</v>
      </c>
      <c r="B33" s="71" t="s">
        <v>57</v>
      </c>
      <c r="C33" s="72"/>
      <c r="D33" s="73">
        <f t="shared" ref="D33:D39" si="0">C33*$D$13</f>
        <v>0</v>
      </c>
    </row>
    <row r="34" spans="1:4" x14ac:dyDescent="0.15">
      <c r="A34" s="70" t="s">
        <v>58</v>
      </c>
      <c r="B34" s="71" t="s">
        <v>59</v>
      </c>
      <c r="C34" s="72"/>
      <c r="D34" s="73">
        <f t="shared" si="0"/>
        <v>0</v>
      </c>
    </row>
    <row r="35" spans="1:4" x14ac:dyDescent="0.15">
      <c r="A35" s="70" t="s">
        <v>60</v>
      </c>
      <c r="B35" s="71" t="s">
        <v>61</v>
      </c>
      <c r="C35" s="72"/>
      <c r="D35" s="73">
        <f t="shared" si="0"/>
        <v>0</v>
      </c>
    </row>
    <row r="36" spans="1:4" x14ac:dyDescent="0.15">
      <c r="A36" s="70" t="s">
        <v>62</v>
      </c>
      <c r="B36" s="71" t="s">
        <v>63</v>
      </c>
      <c r="C36" s="72"/>
      <c r="D36" s="73">
        <f t="shared" si="0"/>
        <v>0</v>
      </c>
    </row>
    <row r="37" spans="1:4" x14ac:dyDescent="0.15">
      <c r="A37" s="70" t="s">
        <v>62</v>
      </c>
      <c r="B37" s="71" t="s">
        <v>64</v>
      </c>
      <c r="C37" s="72"/>
      <c r="D37" s="73">
        <f t="shared" si="0"/>
        <v>0</v>
      </c>
    </row>
    <row r="38" spans="1:4" x14ac:dyDescent="0.15">
      <c r="A38" s="74" t="s">
        <v>65</v>
      </c>
      <c r="B38" s="75" t="s">
        <v>66</v>
      </c>
      <c r="C38" s="72"/>
      <c r="D38" s="73">
        <f t="shared" si="0"/>
        <v>0</v>
      </c>
    </row>
    <row r="39" spans="1:4" x14ac:dyDescent="0.15">
      <c r="A39" s="74" t="s">
        <v>67</v>
      </c>
      <c r="B39" s="75" t="s">
        <v>68</v>
      </c>
      <c r="C39" s="72"/>
      <c r="D39" s="73">
        <f t="shared" si="0"/>
        <v>0</v>
      </c>
    </row>
    <row r="40" spans="1:4" x14ac:dyDescent="0.15">
      <c r="A40" s="74" t="s">
        <v>69</v>
      </c>
      <c r="B40" s="76" t="s">
        <v>70</v>
      </c>
      <c r="C40" s="77">
        <f>SUM(C32:C39)</f>
        <v>0</v>
      </c>
      <c r="D40" s="77">
        <f>SUM(D32:D39)</f>
        <v>0</v>
      </c>
    </row>
  </sheetData>
  <sheetProtection algorithmName="SHA-512" hashValue="ibIATPoAWfn1AqRmrBJz9umhTJMNc/Yuq5tcQbSPjbJDsDZtjFrxe8TiBey2XDByzKMdKEGI2evhqMU5kiAmPQ==" saltValue="/E9B2/5UhiMWBFb8AgAGrw==" spinCount="100000" sheet="1" objects="1" scenarios="1"/>
  <autoFilter ref="A11:G19" xr:uid="{00000000-0009-0000-0000-000000000000}"/>
  <mergeCells count="24">
    <mergeCell ref="A24:G24"/>
    <mergeCell ref="A25:G25"/>
    <mergeCell ref="C6:D6"/>
    <mergeCell ref="E6:F6"/>
    <mergeCell ref="A2:G2"/>
    <mergeCell ref="A3:G3"/>
    <mergeCell ref="A4:G4"/>
    <mergeCell ref="A5:G5"/>
    <mergeCell ref="A30:D30"/>
    <mergeCell ref="A16:G16"/>
    <mergeCell ref="A17:G17"/>
    <mergeCell ref="A18:G18"/>
    <mergeCell ref="B8:G8"/>
    <mergeCell ref="A19:G19"/>
    <mergeCell ref="B9:G9"/>
    <mergeCell ref="F14:G14"/>
    <mergeCell ref="F15:G15"/>
    <mergeCell ref="D10:G10"/>
    <mergeCell ref="A26:G26"/>
    <mergeCell ref="A27:G27"/>
    <mergeCell ref="A20:G20"/>
    <mergeCell ref="A21:G21"/>
    <mergeCell ref="A22:G22"/>
    <mergeCell ref="A23:G23"/>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79" t="s">
        <v>72</v>
      </c>
      <c r="E1" s="4"/>
      <c r="F1" s="4"/>
      <c r="G1" s="4"/>
    </row>
    <row r="2" spans="1:7" x14ac:dyDescent="0.2">
      <c r="A2" s="17" t="s">
        <v>10</v>
      </c>
      <c r="B2" s="81" t="s">
        <v>73</v>
      </c>
      <c r="E2" s="4"/>
      <c r="F2" s="4"/>
      <c r="G2" s="4"/>
    </row>
    <row r="3" spans="1:7" x14ac:dyDescent="0.2">
      <c r="A3" s="17" t="s">
        <v>11</v>
      </c>
      <c r="B3" s="81" t="s">
        <v>74</v>
      </c>
      <c r="C3" s="5"/>
      <c r="E3" s="62"/>
      <c r="F3" s="4"/>
      <c r="G3" s="4"/>
    </row>
    <row r="4" spans="1:7" x14ac:dyDescent="0.2">
      <c r="A4" s="17" t="s">
        <v>12</v>
      </c>
      <c r="B4" s="79" t="s">
        <v>78</v>
      </c>
      <c r="C4" s="5"/>
      <c r="E4" s="62"/>
      <c r="F4" s="4"/>
      <c r="G4" s="4"/>
    </row>
    <row r="5" spans="1:7" x14ac:dyDescent="0.2">
      <c r="A5" s="17" t="s">
        <v>13</v>
      </c>
      <c r="B5" s="10" t="s">
        <v>35</v>
      </c>
      <c r="C5" s="5"/>
      <c r="E5" s="62"/>
      <c r="F5" s="4"/>
      <c r="G5" s="4"/>
    </row>
    <row r="6" spans="1:7" x14ac:dyDescent="0.2">
      <c r="A6" s="17" t="s">
        <v>30</v>
      </c>
      <c r="B6" s="13" t="s">
        <v>36</v>
      </c>
      <c r="C6" s="5"/>
      <c r="E6" s="62"/>
      <c r="F6" s="4"/>
      <c r="G6" s="4"/>
    </row>
    <row r="7" spans="1:7" x14ac:dyDescent="0.2">
      <c r="A7" s="17" t="s">
        <v>14</v>
      </c>
      <c r="B7" s="5" t="s">
        <v>46</v>
      </c>
      <c r="C7" s="5"/>
      <c r="E7" s="62"/>
      <c r="F7" s="4"/>
      <c r="G7" s="4"/>
    </row>
    <row r="8" spans="1:7" x14ac:dyDescent="0.2">
      <c r="A8" s="26" t="s">
        <v>23</v>
      </c>
      <c r="B8" s="55">
        <v>167000.04</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32</v>
      </c>
      <c r="E14" s="4"/>
      <c r="F14" s="4"/>
      <c r="G14" s="4"/>
    </row>
    <row r="15" spans="1:7" x14ac:dyDescent="0.2">
      <c r="A15" s="64" t="s">
        <v>33</v>
      </c>
      <c r="E15" s="4"/>
      <c r="F15" s="4"/>
      <c r="G15" s="4"/>
    </row>
    <row r="16" spans="1:7" x14ac:dyDescent="0.2">
      <c r="A16" s="64" t="s">
        <v>34</v>
      </c>
      <c r="B16" s="25"/>
      <c r="E16" s="25"/>
      <c r="F16" s="4"/>
      <c r="G16" s="4"/>
    </row>
    <row r="17" spans="1:256" s="24" customFormat="1" x14ac:dyDescent="0.2">
      <c r="A17" s="23" t="s">
        <v>21</v>
      </c>
      <c r="B17" s="25" t="s">
        <v>75</v>
      </c>
      <c r="C17" s="25"/>
      <c r="D17" s="25"/>
      <c r="E17" s="25"/>
      <c r="F17" s="25"/>
      <c r="G17" s="25"/>
      <c r="H17" s="25"/>
      <c r="I17" s="25"/>
      <c r="J17" s="25"/>
      <c r="K17" s="25"/>
      <c r="L17" s="25"/>
      <c r="M17" s="25"/>
    </row>
    <row r="18" spans="1:256" s="24" customFormat="1" x14ac:dyDescent="0.2">
      <c r="A18" s="23" t="s">
        <v>22</v>
      </c>
      <c r="B18" s="63" t="s">
        <v>76</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47</v>
      </c>
      <c r="E23" s="4"/>
      <c r="F23" s="4"/>
      <c r="G23" s="61"/>
    </row>
    <row r="24" spans="1:256" ht="76.5" x14ac:dyDescent="0.2">
      <c r="A24" s="21" t="s">
        <v>16</v>
      </c>
      <c r="B24" s="22" t="s">
        <v>48</v>
      </c>
      <c r="E24" s="4"/>
      <c r="F24" s="4"/>
      <c r="G24" s="61"/>
    </row>
    <row r="25" spans="1:256" ht="38.25" x14ac:dyDescent="0.2">
      <c r="A25" s="21" t="s">
        <v>17</v>
      </c>
      <c r="B25" s="80" t="s">
        <v>77</v>
      </c>
      <c r="C25" s="9"/>
      <c r="E25" s="4"/>
      <c r="F25" s="4"/>
      <c r="G25" s="61"/>
    </row>
    <row r="26" spans="1:256" ht="25.5" x14ac:dyDescent="0.2">
      <c r="A26" s="21" t="s">
        <v>18</v>
      </c>
      <c r="B26" s="22" t="s">
        <v>28</v>
      </c>
      <c r="E26" s="4"/>
      <c r="F26" s="4"/>
      <c r="G26" s="61"/>
    </row>
    <row r="27" spans="1:256" x14ac:dyDescent="0.2">
      <c r="A27" s="21" t="s">
        <v>31</v>
      </c>
      <c r="B27" s="65" t="s">
        <v>49</v>
      </c>
      <c r="G27" s="61"/>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2022-11-24T14:56:12Z</cp:lastPrinted>
  <dcterms:created xsi:type="dcterms:W3CDTF">2006-04-18T17:38:46Z</dcterms:created>
  <dcterms:modified xsi:type="dcterms:W3CDTF">2022-11-24T15:55:22Z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