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15-23 - Aquisição Eletrodomestucis, Eletronicos, Equipamentos e Brinquedos - SMDS\"/>
    </mc:Choice>
  </mc:AlternateContent>
  <xr:revisionPtr revIDLastSave="0" documentId="13_ncr:1_{288E51B7-6BBD-40CF-8523-E43D802DCD9D}"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Preços'!$A$11:$G$68</definedName>
    <definedName name="_GoBack" localSheetId="1">Dados!$B$3</definedName>
    <definedName name="_Hlk127178289"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A62" i="1" l="1"/>
  <c r="A63" i="1"/>
  <c r="A64" i="1"/>
  <c r="A65" i="1"/>
  <c r="A66" i="1"/>
  <c r="A67" i="1"/>
  <c r="A68" i="1"/>
  <c r="A61" i="1"/>
  <c r="E6" i="1"/>
  <c r="G13" i="1"/>
  <c r="A4" i="1"/>
  <c r="A59" i="1"/>
  <c r="A60" i="1"/>
  <c r="A58" i="1"/>
  <c r="A57" i="1"/>
  <c r="A6" i="1"/>
  <c r="A5" i="1"/>
  <c r="A3" i="1"/>
  <c r="F56" i="1" l="1"/>
</calcChain>
</file>

<file path=xl/sharedStrings.xml><?xml version="1.0" encoding="utf-8"?>
<sst xmlns="http://schemas.openxmlformats.org/spreadsheetml/2006/main" count="147" uniqueCount="102">
  <si>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</si>
  <si>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</si>
  <si>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</si>
  <si>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</si>
  <si>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</si>
  <si>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</si>
  <si>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</si>
  <si>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</si>
  <si>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</si>
  <si>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</si>
  <si>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</si>
  <si>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</si>
  <si>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</si>
  <si>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</si>
  <si>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</si>
  <si>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</si>
  <si>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</si>
  <si>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</si>
  <si>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</si>
  <si>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</si>
  <si>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</si>
  <si>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</si>
  <si>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</si>
  <si>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</si>
  <si>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</si>
  <si>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</si>
  <si>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</si>
  <si>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</si>
  <si>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</si>
  <si>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</si>
  <si>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</si>
  <si>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</si>
  <si>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</si>
  <si>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</si>
  <si>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</si>
  <si>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</si>
  <si>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</si>
  <si>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</si>
  <si>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</si>
  <si>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</si>
  <si>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</si>
  <si>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</si>
  <si>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</si>
  <si>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</si>
  <si>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</si>
  <si>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</si>
  <si>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A administração rejeitará, no todo ou em parte, o fornecimento executado em desacordo com os termos do Edital e seus anexos.</t>
  </si>
  <si>
    <t>UNID</t>
  </si>
  <si>
    <t>Prazo do contrato: A contar de sua assinatura com vigência até 31/12/2023.</t>
  </si>
  <si>
    <t>Sec. Desenvolvimento Social - CRAS</t>
  </si>
  <si>
    <t>Sec. Desenvolvimento Social - Abrigo</t>
  </si>
  <si>
    <t>Aparelho de Ar Condicionado Split Dual Inverter Voice 12.000 BTU/h Frio, 220v</t>
  </si>
  <si>
    <t>Aparelho de Ar Condicionado Split, Hiwall, 9.000 BTUs, Frio, Inverter, 220v</t>
  </si>
  <si>
    <t xml:space="preserve">Aparelho Telefônico, Telefone s/ fio identificador de chamadas </t>
  </si>
  <si>
    <t>Armário Alto De Escritório Com 2 Portas em Mdp; Dimensões:; Altura:160cm; Largura:80cm; Profundidade: 42 cm</t>
  </si>
  <si>
    <t>Armário de Cozinha Compacta com 12 Portas, 1 Gaveta.Dimensões: Altura 175 cm; Largura 180 cm; Profundidade 38 cm</t>
  </si>
  <si>
    <t xml:space="preserve">Arquivo de Aço 4 Gavetas Cinza </t>
  </si>
  <si>
    <t>Banco de Jardim com Encosto 1,50 m Madeira Plástica Ipê</t>
  </si>
  <si>
    <t>Bebedouro De Agua Coluna 20 Litros, Sistema de refrigeração por compressor, 2 torneiras, Branco, 127v</t>
  </si>
  <si>
    <t>Cadeira de Escritório Secretária Giratória Couro Preta</t>
  </si>
  <si>
    <t>Cadeira giratória com regularem de altura a gás</t>
  </si>
  <si>
    <t>Cadeira Longarina PLÁSTICA 03 Lugares</t>
  </si>
  <si>
    <t>Cadeira Secretária Pé Palito Preto</t>
  </si>
  <si>
    <t>Cadeira Veicular Infantil Cadeira infantil para carro de 15-36 kg</t>
  </si>
  <si>
    <t>Cafeteira Elétrica 20 xícaras 110v</t>
  </si>
  <si>
    <t>Caixa Acústica com Bluetooth, Rádio FM, Entrada Microfone e USB - 1800W</t>
  </si>
  <si>
    <t>Computador Completo com Processador de no mínimo 8 núcleos e 16 Threads,  Frequência mínimo de 2.5 ghz e cache mínimo de 16 mb, Disco SSD mínimo de 512 GB, memória RAM 16 GB DDR4, monitor Led de 19.5", teclado, mouse e caixas de som</t>
  </si>
  <si>
    <t>Conjunto de Sofá com 2 e 3 lugares</t>
  </si>
  <si>
    <t>Fogão De Piso 4 Bocas Mesa de Vidro</t>
  </si>
  <si>
    <t>Freezer Horizontal 2 Portas Branco Capacidade mínima 534L</t>
  </si>
  <si>
    <t>Impressora Multifuncional, copiadora, digitalizadora, WIFI DIRECT, Colorida,USB, Tanque de tinta</t>
  </si>
  <si>
    <t>Kit brinquedoteca com mesinha infantil fabricada em resina medindo 80x80, tatames coloridos 100x100 com 4 unidades, banco infantil, escorregador médio 3 degraus, cercadinho infantil 4 peças, gangorra cavalinho.</t>
  </si>
  <si>
    <t>Lavadora de Alta Pressão mínimo de 1500 psi, 1400 W com jato de água 127v</t>
  </si>
  <si>
    <t>Lavadora de Roupas 15kg, 127v</t>
  </si>
  <si>
    <t>Liquidificador Turbo Inox 1200W com 12 Velocidades, copo acrílico de 3 litros de capacidade, base antiderrapante</t>
  </si>
  <si>
    <t>Mesa com 8 Cadeiras de Madeira Maciça 250x100</t>
  </si>
  <si>
    <t>Mesa de Jogos Kit de Jogos completos Com Pebolim, Sinuca e Ping-Pong</t>
  </si>
  <si>
    <t>Mesa escritório 3 gavetas; Altura 75 cm; Largura 136,5 cm; Profundidade 45 cm</t>
  </si>
  <si>
    <t>Mesa Madeira Maciça de 6 Lugares com cadeiras; Dimensão: 180cm X 100cm</t>
  </si>
  <si>
    <t>Mesa Para Escritório Reta Com 2 Gavetas 1,20 X 60 Pés Em Aço Preto/Cinza</t>
  </si>
  <si>
    <t>Microfone s/ Fio Duplo, Modulação FM, Resposta de Frequência 40Hz~20kHz, Sistema de Transmissão VHF,  Conector de Saída 1/4", Cápsula Dinâmica Unidirecional, Led Indicador de AF e RF no Painel, Controle de Volume Individual</t>
  </si>
  <si>
    <t>Multifuncional EcoTank Tanque de Tinta Colorida, Wi-Fi Direct, USB, Bivolt</t>
  </si>
  <si>
    <t xml:space="preserve">Nobreak 600VA, no mínimo 4 tomadas, 127v </t>
  </si>
  <si>
    <t>Notebook Processador de no mínimo 02 nucleos e 04 threads, Frequência mínimo de 3.0 ghz e cache mínimo de 6 mb, Tela Full HD 15.6”, Disco SSD Mínimo de 256 GB, Memória Ram mínimo de 8 gb DDR4</t>
  </si>
  <si>
    <t>Notebook Processador de no mínimo 04 núcleos e 08 threads, Frequência mínimo de 2.80 ghz e cache mínimo de 12 mb, Tela Full HD 15.6”, Disco SSD Mínimo de 256 GB, Memória Ram mínimo de 8 gb DDR4</t>
  </si>
  <si>
    <t>Projetor Multimídia Projetor XGA, 3400 Lumens, HDMI, Branco, Bivolt</t>
  </si>
  <si>
    <t>Purificador/Refrigerador de Água, Purificador de Água Bivolt - Branco</t>
  </si>
  <si>
    <t>Quadro aviso 60x40 cortiça moldura alumínio</t>
  </si>
  <si>
    <t xml:space="preserve">Refrigerador duplex frost free Mínimo de 400 Litros 127V </t>
  </si>
  <si>
    <t>Smartphone (telefone) 128 GB, memória RAM 4GB, tela 6,4”, Octacore, bateria 5000mAh</t>
  </si>
  <si>
    <t>Ventilador de Coluna Turbo 50cm, 8 pás, 150W, 127v</t>
  </si>
  <si>
    <t xml:space="preserve">Armário escritório de aço, 3 prateleiras, 2 portas de abrir; Altura 170 cm; Largura 75 cm, Profundidade 32 cm </t>
  </si>
  <si>
    <t>Gaveteiro arquivo 4 gavetas para pastas suspensas Altura 137 cm; Largura 45.5 cm, Profundidade 43 cm</t>
  </si>
  <si>
    <t>PREGÃO ELETRÔNICO Nº 115/2023</t>
  </si>
  <si>
    <t>PROCESSO ADMINISTRATIVO N° 1756/2023 de 17/05/2023</t>
  </si>
  <si>
    <t>AQUISIÇÃO ELETRODOMÉSTICOS, ELETRÔNICOS, EQUIPAMENTOS INFORMÁTICA E BRINQUEDOS</t>
  </si>
  <si>
    <t>Sec. Desenvolvimento Social - CREAS</t>
  </si>
  <si>
    <t>N.º 1901.0824400331.040-4490.52.00-16690002</t>
  </si>
  <si>
    <t>Nº 1901.0824400331.040-4490.52.00-16690002</t>
  </si>
  <si>
    <t>Os materiais e equipamentos deverão ser entregues conforme as quantidades totais adjudicadas a cada licitante, de acordo com o Edital, em até 30 (trinta) dias após o recebimento da Nota de Empenho, sob pena de sujeitar-se as sanções legalmente previstas.</t>
  </si>
  <si>
    <t>O pagamento do objeto de que trata o PREGÃO ELETRÔNICO 115/2023, será efetuado pela Tesouraria da Secretaria Municipal de Desenvolvimento Social de Sumidouro.</t>
  </si>
  <si>
    <t>Abertura das Propostas: 13/09/2023,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</si>
</sst>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169" fontId="8" fillId="0" borderId="2" xfId="0" applyNumberFormat="1" applyFont="1" applyBorder="1" applyAlignment="1" applyProtection="1">
      <alignment horizontal="center" vertical="center"/>
      <protection locked="0"/>
    </xf>
    <xf numFmtId="0" fontId="1" fillId="0" borderId="0" xfId="0" applyFont="1"/>
    <xf numFmtId="0" fontId="1" fillId="0" borderId="0" xfId="0" applyFont="1" applyAlignment="1">
      <alignment vertical="center" wrapText="1"/>
    </xf>
    <xf numFmtId="0" fontId="1" fillId="0" borderId="0" xfId="0" applyFont="1" applyAlignment="1">
      <alignment wrapText="1"/>
    </xf>
    <xf numFmtId="0" fontId="15" fillId="0" borderId="0" xfId="0" applyFont="1" applyAlignment="1">
      <alignment horizontal="justify" vertical="center"/>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524321</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271052" y="285750"/>
          <a:ext cx="1796498"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1756/23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68"/>
  <sheetViews>
    <sheetView tabSelected="1" zoomScale="115" zoomScaleNormal="115" zoomScaleSheetLayoutView="100" workbookViewId="0"/>
  </sheetViews>
  <sheetFormatPr defaultRowHeight="12.75" x14ac:dyDescent="0.2"/>
  <cols>
    <col min="1" max="1" width="4.5703125" style="1" customWidth="1"/>
    <col min="2" max="2" width="55.8554687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1" t="s">
        <v>19</v>
      </c>
      <c r="B2" s="71"/>
      <c r="C2" s="71"/>
      <c r="D2" s="71"/>
      <c r="E2" s="71"/>
      <c r="F2" s="71"/>
      <c r="G2" s="71"/>
    </row>
    <row r="3" spans="1:11" x14ac:dyDescent="0.2">
      <c r="A3" s="71" t="str">
        <f>UPPER(Dados!B1&amp;"  -  "&amp;Dados!B4)</f>
        <v>PREGÃO ELETRÔNICO Nº 115/2023  -  ABERTURA DAS PROPOSTAS: 13/09/2023, ÀS 10:00HS</v>
      </c>
      <c r="B3" s="71"/>
      <c r="C3" s="71"/>
      <c r="D3" s="71"/>
      <c r="E3" s="71"/>
      <c r="F3" s="71"/>
      <c r="G3" s="71"/>
    </row>
    <row r="4" spans="1:11" x14ac:dyDescent="0.2">
      <c r="A4" s="72" t="str">
        <f>Dados!B3</f>
        <v>AQUISIÇÃO ELETRODOMÉSTICOS, ELETRÔNICOS, EQUIPAMENTOS INFORMÁTICA E BRINQUEDOS</v>
      </c>
      <c r="B4" s="72"/>
      <c r="C4" s="72"/>
      <c r="D4" s="72"/>
      <c r="E4" s="72"/>
      <c r="F4" s="72"/>
      <c r="G4" s="72"/>
    </row>
    <row r="5" spans="1:11" x14ac:dyDescent="0.2">
      <c r="A5" s="71" t="str">
        <f>Dados!B2</f>
        <v>PROCESSO ADMINISTRATIVO N° 1756/2023 de 17/05/2023</v>
      </c>
      <c r="B5" s="71"/>
      <c r="C5" s="71"/>
      <c r="D5" s="71"/>
      <c r="E5" s="71"/>
      <c r="F5" s="71"/>
      <c r="G5" s="71"/>
    </row>
    <row r="6" spans="1:11" x14ac:dyDescent="0.2">
      <c r="A6" s="52" t="str">
        <f>Dados!B7</f>
        <v>MENOR PREÇO POR ITEM</v>
      </c>
      <c r="B6" s="52"/>
      <c r="C6" s="69" t="s">
        <v>29</v>
      </c>
      <c r="D6" s="69"/>
      <c r="E6" s="70">
        <f>Dados!B8</f>
        <v>223016.06</v>
      </c>
      <c r="F6" s="70"/>
      <c r="G6" s="52"/>
    </row>
    <row r="7" spans="1:11" ht="2.25" customHeight="1" x14ac:dyDescent="0.2">
      <c r="A7" s="6"/>
      <c r="B7" s="6"/>
      <c r="C7" s="6"/>
      <c r="D7" s="6"/>
      <c r="E7" s="14"/>
      <c r="F7" s="14"/>
      <c r="G7" s="10"/>
    </row>
    <row r="8" spans="1:11" s="8" customFormat="1" ht="12" customHeight="1" x14ac:dyDescent="0.2">
      <c r="A8" s="15" t="s">
        <v>0</v>
      </c>
      <c r="B8" s="62"/>
      <c r="C8" s="62"/>
      <c r="D8" s="62"/>
      <c r="E8" s="62"/>
      <c r="F8" s="62"/>
      <c r="G8" s="62"/>
      <c r="H8" s="41"/>
    </row>
    <row r="9" spans="1:11" s="8" customFormat="1" ht="12" customHeight="1" x14ac:dyDescent="0.2">
      <c r="A9" s="15" t="s">
        <v>1</v>
      </c>
      <c r="B9" s="63"/>
      <c r="C9" s="63"/>
      <c r="D9" s="63"/>
      <c r="E9" s="63"/>
      <c r="F9" s="63"/>
      <c r="G9" s="63"/>
      <c r="H9" s="41"/>
    </row>
    <row r="10" spans="1:11" s="8" customFormat="1" ht="12" customHeight="1" x14ac:dyDescent="0.2">
      <c r="A10" s="15" t="s">
        <v>2</v>
      </c>
      <c r="B10" s="36"/>
      <c r="C10" s="26" t="s">
        <v>8</v>
      </c>
      <c r="D10" s="68"/>
      <c r="E10" s="68"/>
      <c r="F10" s="68"/>
      <c r="G10" s="68"/>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22.5" x14ac:dyDescent="0.2">
      <c r="A13" s="33">
        <v>1</v>
      </c>
      <c r="B13" s="31" t="s">
        <v>51</v>
      </c>
      <c r="C13" s="34" t="s">
        <v>47</v>
      </c>
      <c r="D13" s="49">
        <v>6</v>
      </c>
      <c r="E13" s="51">
        <v>2448.4299999999998</v>
      </c>
      <c r="F13" s="56"/>
      <c r="G13" s="35" t="str">
        <f>IF(F13="","",IF(ISTEXT(F13),"NC",F13*D13))</f>
        <v/>
      </c>
      <c r="H13" s="41"/>
      <c r="K13" s="7"/>
    </row>
    <row r="14" spans="1:11" s="8" customFormat="1" ht="11.25" x14ac:dyDescent="0.2">
      <c r="A14" s="33">
        <v>2</v>
      </c>
      <c r="B14" s="31" t="s">
        <v>52</v>
      </c>
      <c r="C14" s="34" t="s">
        <v>47</v>
      </c>
      <c r="D14" s="49">
        <v>2</v>
      </c>
      <c r="E14" s="51">
        <v>1700</v>
      </c>
      <c r="F14" s="56"/>
      <c r="G14" s="35" t="str">
        <f t="shared" ref="G14:G53" si="0">IF(F14="","",IF(ISTEXT(F14),"NC",F14*D14))</f>
        <v/>
      </c>
      <c r="H14" s="41"/>
      <c r="K14" s="7"/>
    </row>
    <row r="15" spans="1:11" s="8" customFormat="1" ht="11.25" x14ac:dyDescent="0.2">
      <c r="A15" s="33">
        <v>3</v>
      </c>
      <c r="B15" s="31" t="s">
        <v>53</v>
      </c>
      <c r="C15" s="34" t="s">
        <v>47</v>
      </c>
      <c r="D15" s="49">
        <v>5</v>
      </c>
      <c r="E15" s="51">
        <v>180.81</v>
      </c>
      <c r="F15" s="56"/>
      <c r="G15" s="35" t="str">
        <f t="shared" si="0"/>
        <v/>
      </c>
      <c r="H15" s="41"/>
      <c r="K15" s="7"/>
    </row>
    <row r="16" spans="1:11" s="8" customFormat="1" ht="22.5" x14ac:dyDescent="0.2">
      <c r="A16" s="33">
        <v>4</v>
      </c>
      <c r="B16" s="31" t="s">
        <v>54</v>
      </c>
      <c r="C16" s="34" t="s">
        <v>47</v>
      </c>
      <c r="D16" s="49">
        <v>10</v>
      </c>
      <c r="E16" s="51">
        <v>912.55</v>
      </c>
      <c r="F16" s="56"/>
      <c r="G16" s="35" t="str">
        <f t="shared" si="0"/>
        <v/>
      </c>
      <c r="H16" s="41"/>
      <c r="K16" s="7"/>
    </row>
    <row r="17" spans="1:11" s="8" customFormat="1" ht="22.5" x14ac:dyDescent="0.2">
      <c r="A17" s="33">
        <v>5</v>
      </c>
      <c r="B17" s="31" t="s">
        <v>55</v>
      </c>
      <c r="C17" s="34" t="s">
        <v>47</v>
      </c>
      <c r="D17" s="49">
        <v>1</v>
      </c>
      <c r="E17" s="51">
        <v>1357.39</v>
      </c>
      <c r="F17" s="56"/>
      <c r="G17" s="35" t="str">
        <f t="shared" si="0"/>
        <v/>
      </c>
      <c r="H17" s="41"/>
      <c r="K17" s="7"/>
    </row>
    <row r="18" spans="1:11" s="8" customFormat="1" ht="22.5" x14ac:dyDescent="0.2">
      <c r="A18" s="33">
        <v>6</v>
      </c>
      <c r="B18" s="31" t="s">
        <v>91</v>
      </c>
      <c r="C18" s="34" t="s">
        <v>47</v>
      </c>
      <c r="D18" s="49">
        <v>2</v>
      </c>
      <c r="E18" s="51">
        <v>1107.28</v>
      </c>
      <c r="F18" s="56"/>
      <c r="G18" s="35" t="str">
        <f t="shared" si="0"/>
        <v/>
      </c>
      <c r="H18" s="41"/>
      <c r="K18" s="7"/>
    </row>
    <row r="19" spans="1:11" s="8" customFormat="1" ht="11.25" x14ac:dyDescent="0.2">
      <c r="A19" s="33">
        <v>7</v>
      </c>
      <c r="B19" s="31" t="s">
        <v>56</v>
      </c>
      <c r="C19" s="34" t="s">
        <v>47</v>
      </c>
      <c r="D19" s="49">
        <v>6</v>
      </c>
      <c r="E19" s="51">
        <v>1276.8499999999999</v>
      </c>
      <c r="F19" s="56"/>
      <c r="G19" s="35" t="str">
        <f t="shared" si="0"/>
        <v/>
      </c>
      <c r="H19" s="41"/>
      <c r="K19" s="7"/>
    </row>
    <row r="20" spans="1:11" s="8" customFormat="1" ht="11.25" x14ac:dyDescent="0.2">
      <c r="A20" s="33">
        <v>8</v>
      </c>
      <c r="B20" s="31" t="s">
        <v>57</v>
      </c>
      <c r="C20" s="34" t="s">
        <v>47</v>
      </c>
      <c r="D20" s="49">
        <v>3</v>
      </c>
      <c r="E20" s="51">
        <v>1008.1</v>
      </c>
      <c r="F20" s="56"/>
      <c r="G20" s="35" t="str">
        <f t="shared" si="0"/>
        <v/>
      </c>
      <c r="H20" s="41"/>
      <c r="K20" s="7"/>
    </row>
    <row r="21" spans="1:11" s="8" customFormat="1" ht="22.5" x14ac:dyDescent="0.2">
      <c r="A21" s="33">
        <v>9</v>
      </c>
      <c r="B21" s="31" t="s">
        <v>58</v>
      </c>
      <c r="C21" s="34" t="s">
        <v>47</v>
      </c>
      <c r="D21" s="49">
        <v>5</v>
      </c>
      <c r="E21" s="51">
        <v>892.92</v>
      </c>
      <c r="F21" s="56"/>
      <c r="G21" s="35" t="str">
        <f t="shared" si="0"/>
        <v/>
      </c>
      <c r="H21" s="41"/>
      <c r="K21" s="7"/>
    </row>
    <row r="22" spans="1:11" s="8" customFormat="1" ht="11.25" x14ac:dyDescent="0.2">
      <c r="A22" s="33">
        <v>10</v>
      </c>
      <c r="B22" s="31" t="s">
        <v>59</v>
      </c>
      <c r="C22" s="34" t="s">
        <v>47</v>
      </c>
      <c r="D22" s="49">
        <v>20</v>
      </c>
      <c r="E22" s="51">
        <v>626.61</v>
      </c>
      <c r="F22" s="56"/>
      <c r="G22" s="35" t="str">
        <f t="shared" si="0"/>
        <v/>
      </c>
      <c r="H22" s="41"/>
      <c r="K22" s="7"/>
    </row>
    <row r="23" spans="1:11" s="8" customFormat="1" ht="11.25" x14ac:dyDescent="0.2">
      <c r="A23" s="33">
        <v>11</v>
      </c>
      <c r="B23" s="31" t="s">
        <v>60</v>
      </c>
      <c r="C23" s="34" t="s">
        <v>47</v>
      </c>
      <c r="D23" s="49">
        <v>1</v>
      </c>
      <c r="E23" s="51">
        <v>610.32000000000005</v>
      </c>
      <c r="F23" s="56"/>
      <c r="G23" s="35" t="str">
        <f t="shared" si="0"/>
        <v/>
      </c>
      <c r="H23" s="41"/>
      <c r="K23" s="7"/>
    </row>
    <row r="24" spans="1:11" s="8" customFormat="1" ht="11.25" x14ac:dyDescent="0.2">
      <c r="A24" s="33">
        <v>12</v>
      </c>
      <c r="B24" s="31" t="s">
        <v>61</v>
      </c>
      <c r="C24" s="34" t="s">
        <v>47</v>
      </c>
      <c r="D24" s="49">
        <v>4</v>
      </c>
      <c r="E24" s="51">
        <v>693.6</v>
      </c>
      <c r="F24" s="56"/>
      <c r="G24" s="35" t="str">
        <f t="shared" si="0"/>
        <v/>
      </c>
      <c r="H24" s="41"/>
      <c r="K24" s="7"/>
    </row>
    <row r="25" spans="1:11" s="8" customFormat="1" ht="11.25" x14ac:dyDescent="0.2">
      <c r="A25" s="33">
        <v>13</v>
      </c>
      <c r="B25" s="31" t="s">
        <v>62</v>
      </c>
      <c r="C25" s="34" t="s">
        <v>47</v>
      </c>
      <c r="D25" s="49">
        <v>10</v>
      </c>
      <c r="E25" s="51">
        <v>280.98</v>
      </c>
      <c r="F25" s="56"/>
      <c r="G25" s="35" t="str">
        <f t="shared" si="0"/>
        <v/>
      </c>
      <c r="H25" s="41"/>
      <c r="K25" s="7"/>
    </row>
    <row r="26" spans="1:11" s="8" customFormat="1" ht="11.25" x14ac:dyDescent="0.2">
      <c r="A26" s="33">
        <v>14</v>
      </c>
      <c r="B26" s="31" t="s">
        <v>63</v>
      </c>
      <c r="C26" s="34" t="s">
        <v>47</v>
      </c>
      <c r="D26" s="49">
        <v>2</v>
      </c>
      <c r="E26" s="51">
        <v>696.22</v>
      </c>
      <c r="F26" s="56"/>
      <c r="G26" s="35" t="str">
        <f t="shared" si="0"/>
        <v/>
      </c>
      <c r="H26" s="41"/>
      <c r="K26" s="7"/>
    </row>
    <row r="27" spans="1:11" s="8" customFormat="1" ht="11.25" x14ac:dyDescent="0.2">
      <c r="A27" s="33">
        <v>15</v>
      </c>
      <c r="B27" s="31" t="s">
        <v>64</v>
      </c>
      <c r="C27" s="34" t="s">
        <v>47</v>
      </c>
      <c r="D27" s="49">
        <v>3</v>
      </c>
      <c r="E27" s="51">
        <v>188.53</v>
      </c>
      <c r="F27" s="56"/>
      <c r="G27" s="35" t="str">
        <f t="shared" si="0"/>
        <v/>
      </c>
      <c r="H27" s="41"/>
      <c r="K27" s="7"/>
    </row>
    <row r="28" spans="1:11" s="8" customFormat="1" ht="11.25" x14ac:dyDescent="0.2">
      <c r="A28" s="33">
        <v>16</v>
      </c>
      <c r="B28" s="31" t="s">
        <v>65</v>
      </c>
      <c r="C28" s="34" t="s">
        <v>47</v>
      </c>
      <c r="D28" s="49">
        <v>2</v>
      </c>
      <c r="E28" s="51">
        <v>2054.15</v>
      </c>
      <c r="F28" s="56"/>
      <c r="G28" s="35" t="str">
        <f t="shared" si="0"/>
        <v/>
      </c>
      <c r="H28" s="41"/>
      <c r="K28" s="7"/>
    </row>
    <row r="29" spans="1:11" s="8" customFormat="1" ht="45" x14ac:dyDescent="0.2">
      <c r="A29" s="33">
        <v>17</v>
      </c>
      <c r="B29" s="31" t="s">
        <v>66</v>
      </c>
      <c r="C29" s="34" t="s">
        <v>47</v>
      </c>
      <c r="D29" s="49">
        <v>11</v>
      </c>
      <c r="E29" s="51">
        <v>4543.54</v>
      </c>
      <c r="F29" s="56"/>
      <c r="G29" s="35" t="str">
        <f t="shared" si="0"/>
        <v/>
      </c>
      <c r="H29" s="41"/>
      <c r="K29" s="7"/>
    </row>
    <row r="30" spans="1:11" s="8" customFormat="1" ht="11.25" x14ac:dyDescent="0.2">
      <c r="A30" s="33">
        <v>18</v>
      </c>
      <c r="B30" s="31" t="s">
        <v>67</v>
      </c>
      <c r="C30" s="34" t="s">
        <v>47</v>
      </c>
      <c r="D30" s="49">
        <v>1</v>
      </c>
      <c r="E30" s="51">
        <v>1769.11</v>
      </c>
      <c r="F30" s="56"/>
      <c r="G30" s="35" t="str">
        <f t="shared" si="0"/>
        <v/>
      </c>
      <c r="H30" s="41"/>
      <c r="K30" s="7"/>
    </row>
    <row r="31" spans="1:11" s="8" customFormat="1" ht="11.25" x14ac:dyDescent="0.2">
      <c r="A31" s="33">
        <v>19</v>
      </c>
      <c r="B31" s="31" t="s">
        <v>68</v>
      </c>
      <c r="C31" s="34" t="s">
        <v>47</v>
      </c>
      <c r="D31" s="49">
        <v>2</v>
      </c>
      <c r="E31" s="51">
        <v>1055.95</v>
      </c>
      <c r="F31" s="56"/>
      <c r="G31" s="35" t="str">
        <f t="shared" si="0"/>
        <v/>
      </c>
      <c r="H31" s="41"/>
      <c r="K31" s="7"/>
    </row>
    <row r="32" spans="1:11" s="8" customFormat="1" ht="11.25" x14ac:dyDescent="0.2">
      <c r="A32" s="33">
        <v>20</v>
      </c>
      <c r="B32" s="31" t="s">
        <v>69</v>
      </c>
      <c r="C32" s="34" t="s">
        <v>47</v>
      </c>
      <c r="D32" s="49">
        <v>2</v>
      </c>
      <c r="E32" s="51">
        <v>4875</v>
      </c>
      <c r="F32" s="56"/>
      <c r="G32" s="35" t="str">
        <f t="shared" si="0"/>
        <v/>
      </c>
      <c r="H32" s="41"/>
      <c r="K32" s="7"/>
    </row>
    <row r="33" spans="1:11" s="8" customFormat="1" ht="22.5" x14ac:dyDescent="0.2">
      <c r="A33" s="33">
        <v>21</v>
      </c>
      <c r="B33" s="31" t="s">
        <v>92</v>
      </c>
      <c r="C33" s="34" t="s">
        <v>47</v>
      </c>
      <c r="D33" s="49">
        <v>1</v>
      </c>
      <c r="E33" s="51">
        <v>1215.75</v>
      </c>
      <c r="F33" s="56"/>
      <c r="G33" s="35" t="str">
        <f t="shared" si="0"/>
        <v/>
      </c>
      <c r="H33" s="41"/>
      <c r="K33" s="7"/>
    </row>
    <row r="34" spans="1:11" s="8" customFormat="1" ht="22.5" x14ac:dyDescent="0.2">
      <c r="A34" s="33">
        <v>22</v>
      </c>
      <c r="B34" s="31" t="s">
        <v>70</v>
      </c>
      <c r="C34" s="34" t="s">
        <v>47</v>
      </c>
      <c r="D34" s="49">
        <v>1</v>
      </c>
      <c r="E34" s="51">
        <v>1394.02</v>
      </c>
      <c r="F34" s="56"/>
      <c r="G34" s="35" t="str">
        <f t="shared" si="0"/>
        <v/>
      </c>
      <c r="H34" s="41"/>
      <c r="K34" s="7"/>
    </row>
    <row r="35" spans="1:11" s="8" customFormat="1" ht="33.75" x14ac:dyDescent="0.2">
      <c r="A35" s="33">
        <v>23</v>
      </c>
      <c r="B35" s="31" t="s">
        <v>71</v>
      </c>
      <c r="C35" s="34" t="s">
        <v>47</v>
      </c>
      <c r="D35" s="49">
        <v>1</v>
      </c>
      <c r="E35" s="51">
        <v>3551.34</v>
      </c>
      <c r="F35" s="56"/>
      <c r="G35" s="35" t="str">
        <f t="shared" si="0"/>
        <v/>
      </c>
      <c r="H35" s="41"/>
      <c r="K35" s="7"/>
    </row>
    <row r="36" spans="1:11" s="8" customFormat="1" ht="11.25" x14ac:dyDescent="0.2">
      <c r="A36" s="33">
        <v>24</v>
      </c>
      <c r="B36" s="31" t="s">
        <v>72</v>
      </c>
      <c r="C36" s="34" t="s">
        <v>47</v>
      </c>
      <c r="D36" s="49">
        <v>1</v>
      </c>
      <c r="E36" s="51">
        <v>624.51</v>
      </c>
      <c r="F36" s="56"/>
      <c r="G36" s="35" t="str">
        <f t="shared" si="0"/>
        <v/>
      </c>
      <c r="H36" s="41"/>
      <c r="K36" s="7"/>
    </row>
    <row r="37" spans="1:11" s="8" customFormat="1" ht="11.25" x14ac:dyDescent="0.2">
      <c r="A37" s="33">
        <v>25</v>
      </c>
      <c r="B37" s="31" t="s">
        <v>73</v>
      </c>
      <c r="C37" s="34" t="s">
        <v>47</v>
      </c>
      <c r="D37" s="49">
        <v>1</v>
      </c>
      <c r="E37" s="51">
        <v>2573.29</v>
      </c>
      <c r="F37" s="56"/>
      <c r="G37" s="35" t="str">
        <f t="shared" si="0"/>
        <v/>
      </c>
      <c r="H37" s="41"/>
      <c r="K37" s="7"/>
    </row>
    <row r="38" spans="1:11" s="8" customFormat="1" ht="22.5" x14ac:dyDescent="0.2">
      <c r="A38" s="33">
        <v>26</v>
      </c>
      <c r="B38" s="31" t="s">
        <v>74</v>
      </c>
      <c r="C38" s="34" t="s">
        <v>47</v>
      </c>
      <c r="D38" s="49">
        <v>3</v>
      </c>
      <c r="E38" s="51">
        <v>252.36</v>
      </c>
      <c r="F38" s="56"/>
      <c r="G38" s="35" t="str">
        <f t="shared" si="0"/>
        <v/>
      </c>
      <c r="H38" s="41"/>
      <c r="K38" s="7"/>
    </row>
    <row r="39" spans="1:11" s="8" customFormat="1" ht="11.25" x14ac:dyDescent="0.2">
      <c r="A39" s="33">
        <v>27</v>
      </c>
      <c r="B39" s="31" t="s">
        <v>75</v>
      </c>
      <c r="C39" s="34" t="s">
        <v>47</v>
      </c>
      <c r="D39" s="49">
        <v>1</v>
      </c>
      <c r="E39" s="51">
        <v>4500</v>
      </c>
      <c r="F39" s="56"/>
      <c r="G39" s="35" t="str">
        <f t="shared" si="0"/>
        <v/>
      </c>
      <c r="H39" s="41"/>
      <c r="K39" s="7"/>
    </row>
    <row r="40" spans="1:11" s="8" customFormat="1" ht="11.25" x14ac:dyDescent="0.2">
      <c r="A40" s="33">
        <v>28</v>
      </c>
      <c r="B40" s="31" t="s">
        <v>76</v>
      </c>
      <c r="C40" s="34" t="s">
        <v>47</v>
      </c>
      <c r="D40" s="49">
        <v>1</v>
      </c>
      <c r="E40" s="51">
        <v>5207.84</v>
      </c>
      <c r="F40" s="56"/>
      <c r="G40" s="35" t="str">
        <f t="shared" si="0"/>
        <v/>
      </c>
      <c r="H40" s="41"/>
      <c r="K40" s="7"/>
    </row>
    <row r="41" spans="1:11" s="8" customFormat="1" ht="22.5" x14ac:dyDescent="0.2">
      <c r="A41" s="33">
        <v>29</v>
      </c>
      <c r="B41" s="31" t="s">
        <v>77</v>
      </c>
      <c r="C41" s="34" t="s">
        <v>47</v>
      </c>
      <c r="D41" s="49">
        <v>1</v>
      </c>
      <c r="E41" s="51">
        <v>723.94</v>
      </c>
      <c r="F41" s="56"/>
      <c r="G41" s="35" t="str">
        <f t="shared" si="0"/>
        <v/>
      </c>
      <c r="H41" s="41"/>
      <c r="K41" s="7"/>
    </row>
    <row r="42" spans="1:11" s="8" customFormat="1" ht="11.25" x14ac:dyDescent="0.2">
      <c r="A42" s="33">
        <v>30</v>
      </c>
      <c r="B42" s="31" t="s">
        <v>78</v>
      </c>
      <c r="C42" s="34" t="s">
        <v>47</v>
      </c>
      <c r="D42" s="49">
        <v>1</v>
      </c>
      <c r="E42" s="51">
        <v>2043</v>
      </c>
      <c r="F42" s="56"/>
      <c r="G42" s="35" t="str">
        <f t="shared" si="0"/>
        <v/>
      </c>
      <c r="H42" s="41"/>
      <c r="K42" s="7"/>
    </row>
    <row r="43" spans="1:11" s="8" customFormat="1" ht="11.25" x14ac:dyDescent="0.2">
      <c r="A43" s="33">
        <v>31</v>
      </c>
      <c r="B43" s="31" t="s">
        <v>79</v>
      </c>
      <c r="C43" s="34" t="s">
        <v>47</v>
      </c>
      <c r="D43" s="49">
        <v>8</v>
      </c>
      <c r="E43" s="51">
        <v>562.65</v>
      </c>
      <c r="F43" s="56"/>
      <c r="G43" s="35" t="str">
        <f t="shared" si="0"/>
        <v/>
      </c>
      <c r="H43" s="41"/>
      <c r="K43" s="7"/>
    </row>
    <row r="44" spans="1:11" s="8" customFormat="1" ht="45" x14ac:dyDescent="0.2">
      <c r="A44" s="33">
        <v>32</v>
      </c>
      <c r="B44" s="31" t="s">
        <v>80</v>
      </c>
      <c r="C44" s="34" t="s">
        <v>47</v>
      </c>
      <c r="D44" s="49">
        <v>2</v>
      </c>
      <c r="E44" s="51">
        <v>599</v>
      </c>
      <c r="F44" s="56"/>
      <c r="G44" s="35" t="str">
        <f t="shared" si="0"/>
        <v/>
      </c>
      <c r="H44" s="41"/>
      <c r="K44" s="7"/>
    </row>
    <row r="45" spans="1:11" s="8" customFormat="1" ht="11.25" x14ac:dyDescent="0.2">
      <c r="A45" s="33">
        <v>33</v>
      </c>
      <c r="B45" s="31" t="s">
        <v>81</v>
      </c>
      <c r="C45" s="34" t="s">
        <v>47</v>
      </c>
      <c r="D45" s="49">
        <v>8</v>
      </c>
      <c r="E45" s="51">
        <v>1499.81</v>
      </c>
      <c r="F45" s="56"/>
      <c r="G45" s="35" t="str">
        <f t="shared" si="0"/>
        <v/>
      </c>
      <c r="H45" s="41"/>
      <c r="K45" s="7"/>
    </row>
    <row r="46" spans="1:11" s="8" customFormat="1" ht="11.25" x14ac:dyDescent="0.2">
      <c r="A46" s="33">
        <v>34</v>
      </c>
      <c r="B46" s="31" t="s">
        <v>82</v>
      </c>
      <c r="C46" s="34" t="s">
        <v>47</v>
      </c>
      <c r="D46" s="49">
        <v>7</v>
      </c>
      <c r="E46" s="51">
        <v>638.70000000000005</v>
      </c>
      <c r="F46" s="56"/>
      <c r="G46" s="35" t="str">
        <f t="shared" si="0"/>
        <v/>
      </c>
      <c r="H46" s="41"/>
      <c r="K46" s="7"/>
    </row>
    <row r="47" spans="1:11" s="8" customFormat="1" ht="33.75" x14ac:dyDescent="0.2">
      <c r="A47" s="33">
        <v>35</v>
      </c>
      <c r="B47" s="31" t="s">
        <v>83</v>
      </c>
      <c r="C47" s="34" t="s">
        <v>47</v>
      </c>
      <c r="D47" s="49">
        <v>3</v>
      </c>
      <c r="E47" s="51">
        <v>3611.2</v>
      </c>
      <c r="F47" s="56"/>
      <c r="G47" s="35" t="str">
        <f t="shared" si="0"/>
        <v/>
      </c>
      <c r="H47" s="41"/>
      <c r="K47" s="7"/>
    </row>
    <row r="48" spans="1:11" s="8" customFormat="1" ht="33.75" x14ac:dyDescent="0.2">
      <c r="A48" s="33">
        <v>36</v>
      </c>
      <c r="B48" s="31" t="s">
        <v>84</v>
      </c>
      <c r="C48" s="34" t="s">
        <v>47</v>
      </c>
      <c r="D48" s="49">
        <v>1</v>
      </c>
      <c r="E48" s="51">
        <v>5252.57</v>
      </c>
      <c r="F48" s="56"/>
      <c r="G48" s="35" t="str">
        <f t="shared" si="0"/>
        <v/>
      </c>
      <c r="H48" s="41"/>
      <c r="K48" s="7"/>
    </row>
    <row r="49" spans="1:11" s="8" customFormat="1" ht="11.25" x14ac:dyDescent="0.2">
      <c r="A49" s="33">
        <v>37</v>
      </c>
      <c r="B49" s="31" t="s">
        <v>85</v>
      </c>
      <c r="C49" s="34" t="s">
        <v>47</v>
      </c>
      <c r="D49" s="49">
        <v>2</v>
      </c>
      <c r="E49" s="51">
        <v>5766.38</v>
      </c>
      <c r="F49" s="56"/>
      <c r="G49" s="35" t="str">
        <f t="shared" si="0"/>
        <v/>
      </c>
      <c r="H49" s="41"/>
      <c r="K49" s="7"/>
    </row>
    <row r="50" spans="1:11" s="8" customFormat="1" ht="11.25" x14ac:dyDescent="0.2">
      <c r="A50" s="33">
        <v>38</v>
      </c>
      <c r="B50" s="31" t="s">
        <v>86</v>
      </c>
      <c r="C50" s="34" t="s">
        <v>47</v>
      </c>
      <c r="D50" s="49">
        <v>2</v>
      </c>
      <c r="E50" s="51">
        <v>569.95000000000005</v>
      </c>
      <c r="F50" s="56"/>
      <c r="G50" s="35" t="str">
        <f t="shared" si="0"/>
        <v/>
      </c>
      <c r="H50" s="41"/>
      <c r="K50" s="7"/>
    </row>
    <row r="51" spans="1:11" s="8" customFormat="1" ht="11.25" x14ac:dyDescent="0.2">
      <c r="A51" s="33">
        <v>39</v>
      </c>
      <c r="B51" s="31" t="s">
        <v>87</v>
      </c>
      <c r="C51" s="34" t="s">
        <v>47</v>
      </c>
      <c r="D51" s="49">
        <v>4</v>
      </c>
      <c r="E51" s="51">
        <v>59.2</v>
      </c>
      <c r="F51" s="56"/>
      <c r="G51" s="35" t="str">
        <f t="shared" si="0"/>
        <v/>
      </c>
      <c r="H51" s="41"/>
      <c r="K51" s="7"/>
    </row>
    <row r="52" spans="1:11" s="8" customFormat="1" ht="11.25" x14ac:dyDescent="0.2">
      <c r="A52" s="33">
        <v>40</v>
      </c>
      <c r="B52" s="31" t="s">
        <v>88</v>
      </c>
      <c r="C52" s="34" t="s">
        <v>47</v>
      </c>
      <c r="D52" s="49">
        <v>2</v>
      </c>
      <c r="E52" s="51">
        <v>3686</v>
      </c>
      <c r="F52" s="56"/>
      <c r="G52" s="35" t="str">
        <f t="shared" si="0"/>
        <v/>
      </c>
      <c r="H52" s="41"/>
      <c r="K52" s="7"/>
    </row>
    <row r="53" spans="1:11" s="8" customFormat="1" ht="22.5" x14ac:dyDescent="0.2">
      <c r="A53" s="33">
        <v>41</v>
      </c>
      <c r="B53" s="31" t="s">
        <v>89</v>
      </c>
      <c r="C53" s="34" t="s">
        <v>47</v>
      </c>
      <c r="D53" s="49">
        <v>2</v>
      </c>
      <c r="E53" s="51">
        <v>1562.14</v>
      </c>
      <c r="F53" s="56"/>
      <c r="G53" s="35" t="str">
        <f t="shared" si="0"/>
        <v/>
      </c>
      <c r="H53" s="41"/>
      <c r="K53" s="7"/>
    </row>
    <row r="54" spans="1:11" s="8" customFormat="1" ht="11.25" x14ac:dyDescent="0.2">
      <c r="A54" s="33">
        <v>42</v>
      </c>
      <c r="B54" s="31" t="s">
        <v>90</v>
      </c>
      <c r="C54" s="34" t="s">
        <v>47</v>
      </c>
      <c r="D54" s="49">
        <v>9</v>
      </c>
      <c r="E54" s="51">
        <v>391.08</v>
      </c>
      <c r="F54" s="56"/>
      <c r="G54" s="35" t="str">
        <f t="shared" ref="G54" si="1">IF(F54="","",IF(ISTEXT(F54),"NC",F54*D54))</f>
        <v/>
      </c>
      <c r="H54" s="41"/>
      <c r="K54" s="7"/>
    </row>
    <row r="55" spans="1:11" s="27" customFormat="1" ht="9" x14ac:dyDescent="0.2">
      <c r="A55" s="37"/>
      <c r="E55" s="47"/>
      <c r="F55" s="64" t="s">
        <v>27</v>
      </c>
      <c r="G55" s="65"/>
      <c r="H55" s="42"/>
    </row>
    <row r="56" spans="1:11" ht="14.25" customHeight="1" x14ac:dyDescent="0.2">
      <c r="F56" s="66" t="str">
        <f>IF(SUM(G13:G54)=0,"",SUM(G13:G54))</f>
        <v/>
      </c>
      <c r="G56" s="67"/>
      <c r="H56" s="43"/>
    </row>
    <row r="57" spans="1:11" s="38" customFormat="1" ht="24" customHeight="1" x14ac:dyDescent="0.2">
      <c r="A57" s="61" t="str">
        <f>" - "&amp;Dados!B23</f>
        <v xml:space="preserve"> - Os materiais e equipamentos deverão ser entregues conforme as quantidades totais adjudicadas a cada licitante, de acordo com o Edital, em até 30 (trinta) dias após o recebimento da Nota de Empenho, sob pena de sujeitar-se as sanções legalmente previstas.</v>
      </c>
      <c r="B57" s="61"/>
      <c r="C57" s="61"/>
      <c r="D57" s="61"/>
      <c r="E57" s="61"/>
      <c r="F57" s="61"/>
      <c r="G57" s="61"/>
      <c r="H57" s="44"/>
    </row>
    <row r="58" spans="1:11" s="38" customFormat="1" ht="9" x14ac:dyDescent="0.2">
      <c r="A58" s="61" t="str">
        <f>" - "&amp;Dados!B24</f>
        <v xml:space="preserve"> - A administração rejeitará, no todo ou em parte, o fornecimento executado em desacordo com os termos do Edital e seus anexos.</v>
      </c>
      <c r="B58" s="61"/>
      <c r="C58" s="61"/>
      <c r="D58" s="61"/>
      <c r="E58" s="61"/>
      <c r="F58" s="61"/>
      <c r="G58" s="61"/>
      <c r="H58" s="44"/>
    </row>
    <row r="59" spans="1:11" s="38" customFormat="1" ht="9" x14ac:dyDescent="0.2">
      <c r="A59" s="61" t="str">
        <f>" - "&amp;Dados!B25</f>
        <v xml:space="preserve"> - O pagamento do objeto de que trata o PREGÃO ELETRÔNICO 115/2023, será efetuado pela Tesouraria da Secretaria Municipal de Desenvolvimento Social de Sumidouro.</v>
      </c>
      <c r="B59" s="61"/>
      <c r="C59" s="61"/>
      <c r="D59" s="61"/>
      <c r="E59" s="61"/>
      <c r="F59" s="61"/>
      <c r="G59" s="61"/>
      <c r="H59" s="44"/>
    </row>
    <row r="60" spans="1:11" s="27" customFormat="1" ht="9" x14ac:dyDescent="0.2">
      <c r="A60" s="61" t="str">
        <f>" - "&amp;Dados!B26</f>
        <v xml:space="preserve"> - Proposta válida por 60 (sessenta) dias</v>
      </c>
      <c r="B60" s="61"/>
      <c r="C60" s="61"/>
      <c r="D60" s="61"/>
      <c r="E60" s="61"/>
      <c r="F60" s="61"/>
      <c r="G60" s="61"/>
      <c r="H60" s="42"/>
    </row>
    <row r="61" spans="1:11" ht="21" customHeight="1" x14ac:dyDescent="0.2">
      <c r="A61" s="61" t="str">
        <f>" - "&amp;Dados!B28</f>
        <v xml:space="preserve"> - A Licitante poderá apresentar prospecto, ficha técnica ou outros documentos com informações que permitam a melhor identificação e qualificação do(s) item(ns) licitado(s);</v>
      </c>
      <c r="B61" s="61"/>
      <c r="C61" s="61"/>
      <c r="D61" s="61"/>
      <c r="E61" s="61"/>
      <c r="F61" s="61"/>
      <c r="G61" s="61"/>
      <c r="H61" s="45"/>
    </row>
    <row r="62" spans="1:11" ht="21.75" customHeight="1" x14ac:dyDescent="0.2">
      <c r="A62" s="61" t="str">
        <f>" - "&amp;Dados!B29</f>
        <v xml:space="preserve"> - A proposta de preços ajustada ao lance final deverá conter o valor numérico dos preços unitários e totais, não podendo exceder o valor do lance final;</v>
      </c>
      <c r="B62" s="61"/>
      <c r="C62" s="61"/>
      <c r="D62" s="61"/>
      <c r="E62" s="61"/>
      <c r="F62" s="61"/>
      <c r="G62" s="61"/>
      <c r="H62" s="45"/>
    </row>
    <row r="63" spans="1:11" ht="21.75" customHeight="1" x14ac:dyDescent="0.2">
      <c r="A63" s="6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63" s="61"/>
      <c r="C63" s="61"/>
      <c r="D63" s="61"/>
      <c r="E63" s="61"/>
      <c r="F63" s="61"/>
      <c r="G63" s="61"/>
      <c r="H63" s="45"/>
    </row>
    <row r="64" spans="1:11" ht="21.75" customHeight="1" x14ac:dyDescent="0.2">
      <c r="A64" s="6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64" s="61"/>
      <c r="C64" s="61"/>
      <c r="D64" s="61"/>
      <c r="E64" s="61"/>
      <c r="F64" s="61"/>
      <c r="G64" s="61"/>
      <c r="H64" s="45"/>
    </row>
    <row r="65" spans="1:8" ht="21.75" customHeight="1" x14ac:dyDescent="0.2">
      <c r="A65" s="6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65" s="61"/>
      <c r="C65" s="61"/>
      <c r="D65" s="61"/>
      <c r="E65" s="61"/>
      <c r="F65" s="61"/>
      <c r="G65" s="61"/>
      <c r="H65" s="45"/>
    </row>
    <row r="66" spans="1:8" ht="21.75" customHeight="1" x14ac:dyDescent="0.2">
      <c r="A66" s="61" t="str">
        <f>" - "&amp;Dados!B33</f>
        <v xml:space="preserve"> - Declaramos que até a presente data inexistem fatos impeditivos a participação desta empresa ao presente certame licitatório, ciente da obrigatoriedade de declarar ocorrências posteriores;</v>
      </c>
      <c r="B66" s="61"/>
      <c r="C66" s="61"/>
      <c r="D66" s="61"/>
      <c r="E66" s="61"/>
      <c r="F66" s="61"/>
      <c r="G66" s="61"/>
      <c r="H66" s="45"/>
    </row>
    <row r="67" spans="1:8" ht="30" customHeight="1" x14ac:dyDescent="0.2">
      <c r="A67" s="6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67" s="61"/>
      <c r="C67" s="61"/>
      <c r="D67" s="61"/>
      <c r="E67" s="61"/>
      <c r="F67" s="61"/>
      <c r="G67" s="61"/>
    </row>
    <row r="68" spans="1:8" ht="25.5" customHeight="1" x14ac:dyDescent="0.2">
      <c r="A68" s="6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68" s="61"/>
      <c r="C68" s="61"/>
      <c r="D68" s="61"/>
      <c r="E68" s="61"/>
      <c r="F68" s="61"/>
      <c r="G68" s="61"/>
    </row>
  </sheetData>
  <sheetProtection algorithmName="SHA-512" hashValue="Es0RrZdGTAwKHfFLLuLfIhWU7bdjU83tTKkb7XmkkDyv5UcGdwE96/52xl4OxLq+BawzCOtbx+w5NJJAQZ+AXg==" saltValue="NMSl9MUKjaJgkrAatmxgSQ==" spinCount="100000" sheet="1" objects="1" scenarios="1"/>
  <autoFilter ref="A11:G68" xr:uid="{00000000-0009-0000-0000-000000000000}"/>
  <mergeCells count="23">
    <mergeCell ref="A67:G67"/>
    <mergeCell ref="A68:G68"/>
    <mergeCell ref="A61:G61"/>
    <mergeCell ref="A62:G62"/>
    <mergeCell ref="A63:G63"/>
    <mergeCell ref="A64:G64"/>
    <mergeCell ref="A65:G65"/>
    <mergeCell ref="A66:G66"/>
    <mergeCell ref="C6:D6"/>
    <mergeCell ref="E6:F6"/>
    <mergeCell ref="A2:G2"/>
    <mergeCell ref="A3:G3"/>
    <mergeCell ref="A4:G4"/>
    <mergeCell ref="A5:G5"/>
    <mergeCell ref="A57:G57"/>
    <mergeCell ref="A58:G58"/>
    <mergeCell ref="A59:G59"/>
    <mergeCell ref="B8:G8"/>
    <mergeCell ref="A60:G60"/>
    <mergeCell ref="B9:G9"/>
    <mergeCell ref="F55:G55"/>
    <mergeCell ref="F56:G56"/>
    <mergeCell ref="D10:G10"/>
  </mergeCells>
  <phoneticPr fontId="0" type="noConversion"/>
  <conditionalFormatting sqref="F55">
    <cfRule type="expression" dxfId="11" priority="1" stopIfTrue="1">
      <formula>IF($J55="Empate",IF(H55=1,TRUE(),FALSE()),FALSE())</formula>
    </cfRule>
    <cfRule type="expression" dxfId="10" priority="2" stopIfTrue="1">
      <formula>IF(H55="&gt;",FALSE(),IF(H55&gt;0,TRUE(),FALSE()))</formula>
    </cfRule>
    <cfRule type="expression" dxfId="9" priority="3" stopIfTrue="1">
      <formula>IF(H55="&gt;",TRUE(),FALSE())</formula>
    </cfRule>
  </conditionalFormatting>
  <conditionalFormatting sqref="F56">
    <cfRule type="expression" dxfId="8" priority="4" stopIfTrue="1">
      <formula>IF($J55="OK",IF(H55=1,TRUE(),FALSE()),FALSE())</formula>
    </cfRule>
    <cfRule type="expression" dxfId="7" priority="5" stopIfTrue="1">
      <formula>IF($J55="Empate",IF(H55=1,TRUE(),FALSE()),FALSE())</formula>
    </cfRule>
    <cfRule type="expression" dxfId="6" priority="6" stopIfTrue="1">
      <formula>IF($J55="Empate",IF(H55=2,TRUE(),FALSE()),FALSE())</formula>
    </cfRule>
  </conditionalFormatting>
  <conditionalFormatting sqref="F13:F54">
    <cfRule type="cellIs" dxfId="5" priority="11" stopIfTrue="1" operator="equal">
      <formula>""</formula>
    </cfRule>
  </conditionalFormatting>
  <conditionalFormatting sqref="D13:D54">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54">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5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7" t="s">
        <v>93</v>
      </c>
      <c r="E1" s="4"/>
      <c r="F1" s="4"/>
      <c r="G1" s="4"/>
    </row>
    <row r="2" spans="1:7" x14ac:dyDescent="0.2">
      <c r="A2" s="16" t="s">
        <v>10</v>
      </c>
      <c r="B2" s="57" t="s">
        <v>94</v>
      </c>
      <c r="E2" s="4"/>
      <c r="F2" s="4"/>
      <c r="G2" s="4"/>
    </row>
    <row r="3" spans="1:7" x14ac:dyDescent="0.2">
      <c r="A3" s="16" t="s">
        <v>11</v>
      </c>
      <c r="B3" s="57" t="s">
        <v>95</v>
      </c>
      <c r="C3" s="5"/>
      <c r="E3" s="54"/>
      <c r="F3" s="4"/>
      <c r="G3" s="4"/>
    </row>
    <row r="4" spans="1:7" x14ac:dyDescent="0.2">
      <c r="A4" s="16" t="s">
        <v>12</v>
      </c>
      <c r="B4" s="57" t="s">
        <v>101</v>
      </c>
      <c r="C4" s="5"/>
      <c r="E4" s="54"/>
      <c r="F4" s="4"/>
      <c r="G4" s="4"/>
    </row>
    <row r="5" spans="1:7" x14ac:dyDescent="0.2">
      <c r="A5" s="16" t="s">
        <v>13</v>
      </c>
      <c r="B5" s="5" t="s">
        <v>44</v>
      </c>
      <c r="C5" s="5"/>
      <c r="E5" s="54"/>
      <c r="F5" s="4"/>
      <c r="G5" s="4"/>
    </row>
    <row r="6" spans="1:7" x14ac:dyDescent="0.2">
      <c r="A6" s="16" t="s">
        <v>31</v>
      </c>
      <c r="B6" s="12" t="s">
        <v>45</v>
      </c>
      <c r="C6" s="5"/>
      <c r="E6" s="54"/>
      <c r="F6" s="4"/>
      <c r="G6" s="4"/>
    </row>
    <row r="7" spans="1:7" x14ac:dyDescent="0.2">
      <c r="A7" s="16" t="s">
        <v>14</v>
      </c>
      <c r="B7" s="5" t="s">
        <v>30</v>
      </c>
      <c r="C7" s="5"/>
      <c r="E7" s="54"/>
      <c r="F7" s="4"/>
      <c r="G7" s="4"/>
    </row>
    <row r="8" spans="1:7" x14ac:dyDescent="0.2">
      <c r="A8" s="25" t="s">
        <v>23</v>
      </c>
      <c r="B8" s="48">
        <v>223016.06</v>
      </c>
      <c r="C8" s="5"/>
      <c r="E8" s="5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ht="25.5" x14ac:dyDescent="0.2">
      <c r="A17" s="22" t="s">
        <v>21</v>
      </c>
      <c r="B17" s="24" t="s">
        <v>50</v>
      </c>
      <c r="C17" s="24" t="s">
        <v>96</v>
      </c>
      <c r="D17" s="24" t="s">
        <v>49</v>
      </c>
      <c r="E17" s="24"/>
      <c r="F17" s="24"/>
      <c r="G17" s="24"/>
      <c r="H17" s="24"/>
      <c r="I17" s="24"/>
      <c r="J17" s="24"/>
      <c r="K17" s="24"/>
      <c r="L17" s="24"/>
      <c r="M17" s="24"/>
    </row>
    <row r="18" spans="1:256" s="23" customFormat="1" ht="25.5" x14ac:dyDescent="0.2">
      <c r="A18" s="22" t="s">
        <v>22</v>
      </c>
      <c r="B18" s="24" t="s">
        <v>97</v>
      </c>
      <c r="C18" s="24" t="s">
        <v>97</v>
      </c>
      <c r="D18" s="59" t="s">
        <v>98</v>
      </c>
      <c r="E18" s="59"/>
      <c r="F18" s="12"/>
      <c r="G18" s="12"/>
      <c r="H18" s="24"/>
      <c r="I18" s="24"/>
      <c r="J18" s="24"/>
      <c r="K18" s="24"/>
      <c r="L18" s="24"/>
      <c r="M18" s="24"/>
      <c r="IV18" s="24"/>
    </row>
    <row r="19" spans="1:256" x14ac:dyDescent="0.2">
      <c r="B19" s="24"/>
      <c r="E19" s="4"/>
      <c r="F19" s="24"/>
      <c r="G19" s="24"/>
    </row>
    <row r="20" spans="1:256" x14ac:dyDescent="0.2">
      <c r="B20" s="24"/>
      <c r="D20" s="60"/>
      <c r="E20" s="53"/>
      <c r="F20" s="24"/>
      <c r="G20" s="24"/>
    </row>
    <row r="21" spans="1:256" x14ac:dyDescent="0.2">
      <c r="D21" s="60"/>
      <c r="E21" s="53"/>
      <c r="F21" s="53"/>
      <c r="G21" s="53"/>
    </row>
    <row r="22" spans="1:256" x14ac:dyDescent="0.2">
      <c r="D22" s="60"/>
      <c r="E22" s="53"/>
      <c r="F22" s="53"/>
      <c r="G22" s="53"/>
    </row>
    <row r="23" spans="1:256" ht="63.75" x14ac:dyDescent="0.2">
      <c r="A23" s="20" t="s">
        <v>15</v>
      </c>
      <c r="B23" s="21" t="s">
        <v>99</v>
      </c>
      <c r="E23" s="4"/>
      <c r="F23" s="4"/>
      <c r="G23" s="53"/>
    </row>
    <row r="24" spans="1:256" ht="38.25" x14ac:dyDescent="0.2">
      <c r="A24" s="20" t="s">
        <v>16</v>
      </c>
      <c r="B24" s="21" t="s">
        <v>46</v>
      </c>
      <c r="E24" s="4"/>
      <c r="F24" s="4"/>
      <c r="G24" s="53"/>
    </row>
    <row r="25" spans="1:256" ht="51" x14ac:dyDescent="0.2">
      <c r="A25" s="20" t="s">
        <v>17</v>
      </c>
      <c r="B25" s="59" t="s">
        <v>100</v>
      </c>
      <c r="C25" s="9"/>
      <c r="E25" s="4"/>
      <c r="F25" s="4"/>
      <c r="G25" s="53"/>
    </row>
    <row r="26" spans="1:256" ht="25.5" x14ac:dyDescent="0.2">
      <c r="A26" s="20" t="s">
        <v>18</v>
      </c>
      <c r="B26" s="21" t="s">
        <v>28</v>
      </c>
      <c r="E26" s="4"/>
      <c r="F26" s="4"/>
      <c r="G26" s="53"/>
    </row>
    <row r="27" spans="1:256" ht="25.5" x14ac:dyDescent="0.2">
      <c r="A27" s="20" t="s">
        <v>32</v>
      </c>
      <c r="B27" s="58" t="s">
        <v>48</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Dados!_Hlk127178289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2023-08-22T19:06:42Z</cp:lastPrinted>
  <dcterms:created xsi:type="dcterms:W3CDTF">2006-04-18T17:38:46Z</dcterms:created>
  <dcterms:modified xsi:type="dcterms:W3CDTF">2023-08-25T15:08:54Z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