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76-23  - Aquisição de Uniformes Escolares - SMEC\"/>
    </mc:Choice>
  </mc:AlternateContent>
  <xr:revisionPtr revIDLastSave="0" documentId="13_ncr:1_{52A158FF-FA52-43CE-AA39-F5C301355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Preços'!$A$11:$G$23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E6" i="1" l="1"/>
  <c r="A4" i="1"/>
  <c r="A22" i="1"/>
  <c r="A23" i="1"/>
  <c r="A21" i="1"/>
  <c r="A20" i="1"/>
  <c r="A6" i="1"/>
  <c r="A5" i="1"/>
  <c r="A3" i="1"/>
  <c r="F19" i="1" l="1"/>
</calcChain>
</file>

<file path=xl/sharedStrings.xml><?xml version="1.0" encoding="utf-8"?>
<sst xmlns="http://schemas.openxmlformats.org/spreadsheetml/2006/main" count="61" uniqueCount="54">
  <si>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</si>
  <si>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</si>
  <si>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</si>
  <si>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</si>
  <si>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</si>
  <si>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</si>
  <si>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</si>
  <si>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</si>
  <si>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</si>
  <si>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</si>
  <si>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</si>
  <si>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</si>
  <si>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</si>
  <si>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</si>
  <si>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</si>
  <si>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</si>
  <si>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</si>
  <si>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</si>
  <si>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</si>
  <si>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</si>
  <si>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</si>
  <si>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</si>
  <si>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</si>
  <si>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</si>
  <si>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</si>
  <si>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</si>
  <si>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</si>
  <si>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</si>
  <si>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</si>
  <si>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</si>
  <si>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</si>
  <si>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</si>
  <si>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</si>
  <si>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</si>
  <si>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</si>
  <si>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</si>
  <si>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</si>
  <si>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A administração rejeitará, no todo ou em parte, o fornecimento executado em desacordo com os termos do Edital e seus anexos.</t>
  </si>
  <si>
    <t>Prazo do Contrato: Entrega Imediata.</t>
  </si>
  <si>
    <t xml:space="preserve">A execução do objeto da presente licitação será realizada junto a Secretaria obedecendo, na íntegra, ao detalhamento do termo de referência (ANEXO II). </t>
  </si>
  <si>
    <t>UNID</t>
  </si>
  <si>
    <t>Sec. Educação</t>
  </si>
  <si>
    <t>Nº 1701.1212200192.052-3390.30.00-17040001</t>
  </si>
  <si>
    <t>O pagamento do objeto de que trata o PREGÃO ELETRÔNICO 076/2023, e consequente contrato serão efetuados pela Tesouraria da PREFEITURA MUNICIPAL DE SUMIDOURO no prazo de até 30 dias a contar da emissão do documento de cobrança;</t>
  </si>
  <si>
    <t>PREGÃO ELETRÔNICO Nº 076/2023</t>
  </si>
  <si>
    <t>AQUISIÇÃO DE UNIFORMES ESCOLARES</t>
  </si>
  <si>
    <t>Camisa em malha branca, fio 30.1, penteado, com bordado e estampa na parte frontal. Estampa nas costas, em alta definição (silkscreen elaborado a laser) tamanho Adulto - P</t>
  </si>
  <si>
    <t>Camisa em malha branca, fio 30.1, penteado, com bordado e estampa na parte frontal. Estampa nas costas, em alta definição (silkscreen elaborado a laser) tamanho Adulto - M</t>
  </si>
  <si>
    <t>Camisa em malha branca, fio 30.1, penteado, com bordado e estampa na parte frontal. Estampa nas costas, em alta definição (silkscreen elaborado a laser) tamanho Adulto - G</t>
  </si>
  <si>
    <t>Camisa em malha branca, fio 30.1, penteado, com bordado e estampa na parte frontal. Estampa nas costas, em alta definição (silkscreen elaborado a laser) tamanho Adulto - GG</t>
  </si>
  <si>
    <t>Camisa em malha, fio 30.1, penteado, com bordado e estampa na parte frontal. Estampa nas costas, em alta definição (silkscreen elaborado a laser) tamanho Infantil - 02 a 14 anos (quantidade de camisas por tamanhos: (02 anos - 94; 04 anos: 532; 06 anos: 796; 08 anos: 892; 10 anos: 672; 12 anos: 694; 14 anos: 630)</t>
  </si>
  <si>
    <t>MENOR PREÇO POR ITEM</t>
  </si>
  <si>
    <t>Abertura das Propostas: 19/05/2023, às 14:00hs</t>
  </si>
  <si>
    <t>PROCESSO ADMINISTRATIVO N° 0913/2023 de 16/03/2023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</si>
</sst>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0913/23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4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2" t="s">
        <v>19</v>
      </c>
      <c r="B2" s="72"/>
      <c r="C2" s="72"/>
      <c r="D2" s="72"/>
      <c r="E2" s="72"/>
      <c r="F2" s="72"/>
      <c r="G2" s="72"/>
    </row>
    <row r="3" spans="1:11" x14ac:dyDescent="0.2">
      <c r="A3" s="72" t="str">
        <f>UPPER(Dados!B1&amp;"  -  "&amp;Dados!B4)</f>
        <v>PREGÃO ELETRÔNICO Nº 076/2023  -  ABERTURA DAS PROPOSTAS: 19/05/2023, ÀS 14:00HS</v>
      </c>
      <c r="B3" s="72"/>
      <c r="C3" s="72"/>
      <c r="D3" s="72"/>
      <c r="E3" s="72"/>
      <c r="F3" s="72"/>
      <c r="G3" s="72"/>
    </row>
    <row r="4" spans="1:11" x14ac:dyDescent="0.2">
      <c r="A4" s="73" t="str">
        <f>Dados!B3</f>
        <v>AQUISIÇÃO DE UNIFORMES ESCOLARES</v>
      </c>
      <c r="B4" s="73"/>
      <c r="C4" s="73"/>
      <c r="D4" s="73"/>
      <c r="E4" s="73"/>
      <c r="F4" s="73"/>
      <c r="G4" s="73"/>
    </row>
    <row r="5" spans="1:11" x14ac:dyDescent="0.2">
      <c r="A5" s="72" t="str">
        <f>Dados!B2</f>
        <v>PROCESSO ADMINISTRATIVO N° 0913/2023 de 16/03/2023</v>
      </c>
      <c r="B5" s="72"/>
      <c r="C5" s="72"/>
      <c r="D5" s="72"/>
      <c r="E5" s="72"/>
      <c r="F5" s="72"/>
      <c r="G5" s="72"/>
    </row>
    <row r="6" spans="1:11" x14ac:dyDescent="0.2">
      <c r="A6" s="50" t="str">
        <f>Dados!B7</f>
        <v>MENOR PREÇO POR ITEM</v>
      </c>
      <c r="B6" s="50"/>
      <c r="C6" s="70" t="s">
        <v>29</v>
      </c>
      <c r="D6" s="70"/>
      <c r="E6" s="71">
        <f>Dados!B8</f>
        <v>158670.34</v>
      </c>
      <c r="F6" s="71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3"/>
      <c r="C8" s="63"/>
      <c r="D8" s="63"/>
      <c r="E8" s="63"/>
      <c r="F8" s="63"/>
      <c r="G8" s="63"/>
      <c r="H8" s="39"/>
    </row>
    <row r="9" spans="1:11" s="8" customFormat="1" ht="12" customHeight="1" x14ac:dyDescent="0.2">
      <c r="A9" s="14" t="s">
        <v>1</v>
      </c>
      <c r="B9" s="64"/>
      <c r="C9" s="64"/>
      <c r="D9" s="64"/>
      <c r="E9" s="64"/>
      <c r="F9" s="64"/>
      <c r="G9" s="64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9"/>
      <c r="E10" s="69"/>
      <c r="F10" s="69"/>
      <c r="G10" s="69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33.75" x14ac:dyDescent="0.2">
      <c r="A13" s="32">
        <v>1</v>
      </c>
      <c r="B13" s="30" t="s">
        <v>46</v>
      </c>
      <c r="C13" s="33" t="s">
        <v>40</v>
      </c>
      <c r="D13" s="47">
        <v>444</v>
      </c>
      <c r="E13" s="49">
        <v>33.04</v>
      </c>
      <c r="F13" s="59"/>
      <c r="G13" s="34" t="str">
        <f>IF(F13="","",IF(ISTEXT(F13),"NC",F13*D13))</f>
        <v/>
      </c>
      <c r="H13" s="39"/>
      <c r="K13" s="7"/>
    </row>
    <row r="14" spans="1:11" s="8" customFormat="1" ht="33.75" x14ac:dyDescent="0.2">
      <c r="A14" s="32">
        <v>2</v>
      </c>
      <c r="B14" s="30" t="s">
        <v>47</v>
      </c>
      <c r="C14" s="33" t="s">
        <v>40</v>
      </c>
      <c r="D14" s="47">
        <v>470</v>
      </c>
      <c r="E14" s="49">
        <v>34.31</v>
      </c>
      <c r="F14" s="59"/>
      <c r="G14" s="34" t="str">
        <f>IF(F14="","",IF(ISTEXT(F14),"NC",F14*D14))</f>
        <v/>
      </c>
      <c r="H14" s="39"/>
      <c r="K14" s="7"/>
    </row>
    <row r="15" spans="1:11" s="8" customFormat="1" ht="33.75" x14ac:dyDescent="0.2">
      <c r="A15" s="32">
        <v>3</v>
      </c>
      <c r="B15" s="30" t="s">
        <v>48</v>
      </c>
      <c r="C15" s="33" t="s">
        <v>40</v>
      </c>
      <c r="D15" s="47">
        <v>94</v>
      </c>
      <c r="E15" s="49">
        <v>34.31</v>
      </c>
      <c r="F15" s="59"/>
      <c r="G15" s="34" t="str">
        <f t="shared" ref="G15:G17" si="0">IF(F15="","",IF(ISTEXT(F15),"NC",F15*D15))</f>
        <v/>
      </c>
      <c r="H15" s="39"/>
      <c r="K15" s="7"/>
    </row>
    <row r="16" spans="1:11" s="8" customFormat="1" ht="33.75" x14ac:dyDescent="0.2">
      <c r="A16" s="32">
        <v>4</v>
      </c>
      <c r="B16" s="30" t="s">
        <v>49</v>
      </c>
      <c r="C16" s="33" t="s">
        <v>40</v>
      </c>
      <c r="D16" s="47">
        <v>24</v>
      </c>
      <c r="E16" s="49">
        <v>34.31</v>
      </c>
      <c r="F16" s="59"/>
      <c r="G16" s="34" t="str">
        <f t="shared" si="0"/>
        <v/>
      </c>
      <c r="H16" s="39"/>
      <c r="K16" s="7"/>
    </row>
    <row r="17" spans="1:11" s="8" customFormat="1" ht="56.25" x14ac:dyDescent="0.2">
      <c r="A17" s="32">
        <v>5</v>
      </c>
      <c r="B17" s="30" t="s">
        <v>50</v>
      </c>
      <c r="C17" s="33" t="s">
        <v>40</v>
      </c>
      <c r="D17" s="47">
        <v>4310</v>
      </c>
      <c r="E17" s="49">
        <v>28.73</v>
      </c>
      <c r="F17" s="59"/>
      <c r="G17" s="34" t="str">
        <f t="shared" si="0"/>
        <v/>
      </c>
      <c r="H17" s="39"/>
      <c r="K17" s="7"/>
    </row>
    <row r="18" spans="1:11" s="26" customFormat="1" ht="9" x14ac:dyDescent="0.2">
      <c r="A18" s="35"/>
      <c r="E18" s="45"/>
      <c r="F18" s="65" t="s">
        <v>27</v>
      </c>
      <c r="G18" s="66"/>
      <c r="H18" s="40"/>
    </row>
    <row r="19" spans="1:11" ht="14.25" customHeight="1" x14ac:dyDescent="0.2">
      <c r="F19" s="67" t="str">
        <f>IF(SUM(G13:G17)=0,"",SUM(G13:G17))</f>
        <v/>
      </c>
      <c r="G19" s="68"/>
      <c r="H19" s="41"/>
    </row>
    <row r="20" spans="1:11" s="36" customFormat="1" ht="9" x14ac:dyDescent="0.2">
      <c r="A20" s="62" t="str">
        <f>" - "&amp;Dados!B23</f>
        <v xml:space="preserve"> - A execução do objeto da presente licitação será realizada junto a Secretaria obedecendo, na íntegra, ao detalhamento do termo de referência (ANEXO II). </v>
      </c>
      <c r="B20" s="62"/>
      <c r="C20" s="62"/>
      <c r="D20" s="62"/>
      <c r="E20" s="62"/>
      <c r="F20" s="62"/>
      <c r="G20" s="62"/>
      <c r="H20" s="42"/>
    </row>
    <row r="21" spans="1:11" s="36" customFormat="1" ht="9" x14ac:dyDescent="0.2">
      <c r="A21" s="62" t="str">
        <f>" - "&amp;Dados!B24</f>
        <v xml:space="preserve"> - A administração rejeitará, no todo ou em parte, o fornecimento executado em desacordo com os termos do Edital e seus anexos.</v>
      </c>
      <c r="B21" s="62"/>
      <c r="C21" s="62"/>
      <c r="D21" s="62"/>
      <c r="E21" s="62"/>
      <c r="F21" s="62"/>
      <c r="G21" s="62"/>
      <c r="H21" s="42"/>
    </row>
    <row r="22" spans="1:11" s="36" customFormat="1" ht="21" customHeight="1" x14ac:dyDescent="0.2">
      <c r="A22" s="62" t="str">
        <f>" - "&amp;Dados!B25</f>
        <v xml:space="preserve"> - O pagamento do objeto de que trata o PREGÃO ELETRÔNICO 076/2023, e consequente contrato serão efetuados pela Tesouraria da PREFEITURA MUNICIPAL DE SUMIDOURO no prazo de até 30 dias a contar da emissão do documento de cobrança;</v>
      </c>
      <c r="B22" s="62"/>
      <c r="C22" s="62"/>
      <c r="D22" s="62"/>
      <c r="E22" s="62"/>
      <c r="F22" s="62"/>
      <c r="G22" s="62"/>
      <c r="H22" s="42"/>
    </row>
    <row r="23" spans="1:11" s="26" customFormat="1" ht="9" x14ac:dyDescent="0.2">
      <c r="A23" s="62" t="str">
        <f>" - "&amp;Dados!B26</f>
        <v xml:space="preserve"> - Proposta válida por 60 (sessenta) dias</v>
      </c>
      <c r="B23" s="62"/>
      <c r="C23" s="62"/>
      <c r="D23" s="62"/>
      <c r="E23" s="62"/>
      <c r="F23" s="62"/>
      <c r="G23" s="62"/>
      <c r="H23" s="40"/>
    </row>
    <row r="24" spans="1:11" x14ac:dyDescent="0.2">
      <c r="H24" s="43"/>
    </row>
    <row r="25" spans="1:11" x14ac:dyDescent="0.2">
      <c r="H25" s="43"/>
    </row>
    <row r="26" spans="1:11" x14ac:dyDescent="0.2">
      <c r="H26" s="43"/>
    </row>
    <row r="27" spans="1:11" x14ac:dyDescent="0.2">
      <c r="H27" s="43"/>
    </row>
    <row r="28" spans="1:11" x14ac:dyDescent="0.2">
      <c r="H28" s="43"/>
    </row>
    <row r="29" spans="1:11" x14ac:dyDescent="0.2">
      <c r="H29" s="43"/>
    </row>
    <row r="30" spans="1:11" ht="12.75" customHeight="1" x14ac:dyDescent="0.2">
      <c r="B30" s="1"/>
      <c r="G30" s="1"/>
    </row>
    <row r="31" spans="1:11" x14ac:dyDescent="0.2">
      <c r="B31" s="1"/>
      <c r="G31" s="1"/>
    </row>
    <row r="32" spans="1:11" x14ac:dyDescent="0.2">
      <c r="B32" s="1"/>
      <c r="G32" s="1"/>
    </row>
    <row r="33" spans="2:7" x14ac:dyDescent="0.2">
      <c r="B33" s="1"/>
      <c r="G33" s="1"/>
    </row>
    <row r="34" spans="2:7" x14ac:dyDescent="0.2">
      <c r="B34" s="1"/>
      <c r="G34" s="1"/>
    </row>
  </sheetData>
  <sheetProtection algorithmName="SHA-512" hashValue="+lGnwLEaTI7vvvVjJgelJK7OOniMMtjQxXLl96wDoch+lPiCvwBFmdn4SUj964OPK2TZ0W+7ntYzlz3A4rn3+Q==" saltValue="lxhx6XJuoNVrBH50IjhD2w==" spinCount="100000" sheet="1" objects="1" scenarios="1"/>
  <autoFilter ref="A11:G23" xr:uid="{00000000-0009-0000-0000-000000000000}"/>
  <mergeCells count="15">
    <mergeCell ref="C6:D6"/>
    <mergeCell ref="E6:F6"/>
    <mergeCell ref="A2:G2"/>
    <mergeCell ref="A3:G3"/>
    <mergeCell ref="A4:G4"/>
    <mergeCell ref="A5:G5"/>
    <mergeCell ref="A20:G20"/>
    <mergeCell ref="A21:G21"/>
    <mergeCell ref="A22:G22"/>
    <mergeCell ref="B8:G8"/>
    <mergeCell ref="A23:G23"/>
    <mergeCell ref="B9:G9"/>
    <mergeCell ref="F18:G18"/>
    <mergeCell ref="F19:G19"/>
    <mergeCell ref="D10:G10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:B17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:D17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:F17">
    <cfRule type="cellIs" dxfId="7" priority="11" stopIfTrue="1" operator="equal">
      <formula>""</formula>
    </cfRule>
  </conditionalFormatting>
  <conditionalFormatting sqref="F18">
    <cfRule type="expression" dxfId="6" priority="1" stopIfTrue="1">
      <formula>IF($J18="Empate",IF(H18=1,TRUE(),FALSE()),FALSE())</formula>
    </cfRule>
    <cfRule type="expression" dxfId="5" priority="2" stopIfTrue="1">
      <formula>IF(H18="&gt;",FALSE(),IF(H18&gt;0,TRUE(),FALSE()))</formula>
    </cfRule>
    <cfRule type="expression" dxfId="4" priority="3" stopIfTrue="1">
      <formula>IF(H18="&gt;",TRUE(),FALSE())</formula>
    </cfRule>
  </conditionalFormatting>
  <conditionalFormatting sqref="F19">
    <cfRule type="expression" dxfId="3" priority="4" stopIfTrue="1">
      <formula>IF($J18="OK",IF(H18=1,TRUE(),FALSE()),FALSE())</formula>
    </cfRule>
    <cfRule type="expression" dxfId="2" priority="5" stopIfTrue="1">
      <formula>IF($J18="Empate",IF(H18=1,TRUE(),FALSE()),FALSE())</formula>
    </cfRule>
    <cfRule type="expression" dxfId="1" priority="6" stopIfTrue="1">
      <formula>IF($J18="Empate",IF(H18=2,TRUE(),FALSE()),FALSE())</formula>
    </cfRule>
  </conditionalFormatting>
  <conditionalFormatting sqref="G13:G17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2" sqref="B2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44</v>
      </c>
      <c r="E1" s="4"/>
      <c r="F1" s="4"/>
      <c r="G1" s="4"/>
    </row>
    <row r="2" spans="1:7" x14ac:dyDescent="0.2">
      <c r="A2" s="15" t="s">
        <v>10</v>
      </c>
      <c r="B2" s="56" t="s">
        <v>53</v>
      </c>
      <c r="E2" s="4"/>
      <c r="F2" s="4"/>
      <c r="G2" s="4"/>
    </row>
    <row r="3" spans="1:7" x14ac:dyDescent="0.2">
      <c r="A3" s="15" t="s">
        <v>11</v>
      </c>
      <c r="B3" s="56" t="s">
        <v>45</v>
      </c>
      <c r="C3" s="5"/>
      <c r="E3" s="52"/>
      <c r="F3" s="4"/>
      <c r="G3" s="4"/>
    </row>
    <row r="4" spans="1:7" x14ac:dyDescent="0.2">
      <c r="A4" s="15" t="s">
        <v>12</v>
      </c>
      <c r="B4" s="56" t="s">
        <v>52</v>
      </c>
      <c r="C4" s="5"/>
      <c r="E4" s="52"/>
      <c r="F4" s="4"/>
      <c r="G4" s="4"/>
    </row>
    <row r="5" spans="1:7" x14ac:dyDescent="0.2">
      <c r="A5" s="15" t="s">
        <v>13</v>
      </c>
      <c r="B5" s="56" t="s">
        <v>35</v>
      </c>
      <c r="C5" s="5"/>
      <c r="E5" s="52"/>
      <c r="F5" s="4"/>
      <c r="G5" s="4"/>
    </row>
    <row r="6" spans="1:7" x14ac:dyDescent="0.2">
      <c r="A6" s="15" t="s">
        <v>30</v>
      </c>
      <c r="B6" s="57" t="s">
        <v>36</v>
      </c>
      <c r="C6" s="5"/>
      <c r="E6" s="52"/>
      <c r="F6" s="4"/>
      <c r="G6" s="4"/>
    </row>
    <row r="7" spans="1:7" x14ac:dyDescent="0.2">
      <c r="A7" s="15" t="s">
        <v>14</v>
      </c>
      <c r="B7" s="5" t="s">
        <v>51</v>
      </c>
      <c r="C7" s="5"/>
      <c r="E7" s="52"/>
      <c r="F7" s="4"/>
      <c r="G7" s="4"/>
    </row>
    <row r="8" spans="1:7" x14ac:dyDescent="0.2">
      <c r="A8" s="24" t="s">
        <v>23</v>
      </c>
      <c r="B8" s="46">
        <v>158670.34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32</v>
      </c>
      <c r="E14" s="4"/>
      <c r="F14" s="4"/>
      <c r="G14" s="4"/>
    </row>
    <row r="15" spans="1:7" x14ac:dyDescent="0.2">
      <c r="A15" s="54" t="s">
        <v>33</v>
      </c>
      <c r="E15" s="4"/>
      <c r="F15" s="4"/>
      <c r="G15" s="4"/>
    </row>
    <row r="16" spans="1:7" x14ac:dyDescent="0.2">
      <c r="A16" s="54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41</v>
      </c>
      <c r="C17" s="23"/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 t="s">
        <v>42</v>
      </c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D21" s="61"/>
      <c r="E21" s="51"/>
      <c r="F21" s="51"/>
      <c r="G21" s="51"/>
    </row>
    <row r="22" spans="1:256" x14ac:dyDescent="0.2">
      <c r="D22" s="61"/>
      <c r="E22" s="51"/>
      <c r="F22" s="51"/>
      <c r="G22" s="51"/>
    </row>
    <row r="23" spans="1:256" ht="38.25" x14ac:dyDescent="0.2">
      <c r="A23" s="19" t="s">
        <v>15</v>
      </c>
      <c r="B23" s="20" t="s">
        <v>39</v>
      </c>
      <c r="D23" s="61"/>
      <c r="E23" s="4"/>
      <c r="F23" s="4"/>
      <c r="G23" s="51"/>
    </row>
    <row r="24" spans="1:256" ht="38.25" x14ac:dyDescent="0.2">
      <c r="A24" s="19" t="s">
        <v>16</v>
      </c>
      <c r="B24" s="20" t="s">
        <v>37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43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x14ac:dyDescent="0.2">
      <c r="A27" s="19" t="s">
        <v>31</v>
      </c>
      <c r="B27" s="58" t="s">
        <v>38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2023-05-05T18:33:52Z</cp:lastPrinted>
  <dcterms:created xsi:type="dcterms:W3CDTF">2006-04-18T17:38:46Z</dcterms:created>
  <dcterms:modified xsi:type="dcterms:W3CDTF">2023-05-05T18:52:06Z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