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74-23 - Eventual Locação de Máquinas e Caminhões - SMOTSP\"/>
    </mc:Choice>
  </mc:AlternateContent>
  <xr:revisionPtr revIDLastSave="0" documentId="13_ncr:1_{2F41B121-FC89-4010-A749-F65C54CAF286}"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Preços'!$A$11:$G$31</definedName>
    <definedName name="_GoBack" localSheetId="1">Dados!$B$3</definedName>
    <definedName name="_Hlk103001899" localSheetId="0">'Quadro de Preços'!$A$13</definedName>
    <definedName name="_Hlk103083203" localSheetId="0">'Quadro de Preços'!#REF!</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A20" i="1"/>
  <c r="A21" i="1"/>
  <c r="A22" i="1"/>
  <c r="A23" i="1"/>
  <c r="A24" i="1"/>
  <c r="A25" i="1"/>
  <c r="A26" i="1"/>
  <c r="A27" i="1"/>
  <c r="A28" i="1"/>
  <c r="A29" i="1"/>
  <c r="A30" i="1"/>
  <c r="A31" i="1"/>
  <c r="E6" i="1" l="1"/>
  <c r="G13" i="1"/>
  <c r="F19" i="1" s="1"/>
  <c r="A4" i="1"/>
  <c r="A6" i="1"/>
  <c r="A5" i="1"/>
  <c r="A3" i="1"/>
</calcChain>
</file>

<file path=xl/sharedStrings.xml><?xml version="1.0" encoding="utf-8"?>
<sst xmlns="http://schemas.openxmlformats.org/spreadsheetml/2006/main" count="68" uniqueCount="61">
  <si>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</si>
  <si>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</si>
  <si>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</si>
  <si>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</si>
  <si>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</si>
  <si>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</si>
  <si>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</si>
  <si>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</si>
  <si>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</si>
  <si>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</si>
  <si>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</si>
  <si>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</si>
  <si>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</si>
  <si>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</si>
  <si>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</si>
  <si>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</si>
  <si>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</si>
  <si>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</si>
  <si>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</si>
  <si>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</si>
  <si>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</si>
  <si>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</si>
  <si>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</si>
  <si>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</si>
  <si>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</si>
  <si>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</si>
  <si>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</si>
  <si>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</si>
  <si>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</si>
  <si>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</si>
  <si>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</si>
  <si>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</si>
  <si>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</si>
  <si>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</si>
  <si>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</si>
  <si>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</si>
  <si>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</si>
  <si>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</si>
  <si>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</si>
  <si>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</si>
  <si>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</si>
  <si>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</si>
  <si>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</si>
  <si>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</si>
  <si>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</si>
  <si>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Obras</t>
  </si>
  <si>
    <t>EVENTUAL LOCAÇÃO DE CAMINHÕES E EQUIPAMENTOS - SRP</t>
  </si>
  <si>
    <t>O objeto do presente termo de referência será realizado junto a Secretaria obedecendo ao detalhamento na íntegra do termo de referência.</t>
  </si>
  <si>
    <t>O não cumprimento do disposto no presente termo acarretará a anulação do empenho bem como a aplicação das penalidades previstas no edital e a convocação do fornecedor subseqüente considerando a ordem de classificação do certame.</t>
  </si>
  <si>
    <t>PREGÃO ELETRÔNICO Nº 074/2023</t>
  </si>
  <si>
    <t>PROCESSO ADMINISTRATIVO N° 1257/2022 de 12/04/2023</t>
  </si>
  <si>
    <t>Homologação: __/__/2023</t>
  </si>
  <si>
    <t>Previsão Publicação: __/__/2023</t>
  </si>
  <si>
    <t>O pagamento do objeto de que trata o PREGÃO ELETRÔNICO 074/2023, será efetuado pela Tesouraria da Prefeitura Municipal de Sumidouro.</t>
  </si>
  <si>
    <t>Retro-Escavadeira/carregadeira, com operador, material de operacao e material de manutencao, com as seguintes especificacoes minimas: motor de 70HP, carregadeira com sistema de travamento de seguranca, capacidade coroada de 0,76m3, forca de desagregacao de 3600Kgf, capacidade de carga de 2400Kg na elevacao maxima, profundidade de escavacao de 100mm; escavadeira com capacidade coroada de 0,23m3, com 4 dentes, arco de giro de 180o, forca de escavacao, profundidade de escavacao maxima de 4000mm, altura de carga minima de 3000mm; cabine com para brisa dianteiro, retrovisores externos e interno e luzes de sinalizacao conforme normas do CONTRAN. Custo horario produtivo.(desonerado)</t>
  </si>
  <si>
    <t>H</t>
  </si>
  <si>
    <t>Caminhao basculante, com capacidade de 10m3 a 12m3, com motorista, material de operacao e material de manutencao, com as seguintes especificacoes minimas: motor diesel de 220CV. Custo horario produtivo.</t>
  </si>
  <si>
    <t>Motoniveladora, com operador, material de operacao e material de manutencao, com as seguintes especificacoes minimas: motor de 140HP, peso de operacao de 12400Kg, lamina de 3600mm de largura com deslocamento lateral de 600mm, alcance maximo fora dos pneus de 1700mm e profundidade de corte de 700mm; cabine com para brisa dianteiro, retrovisores externos e interno e luzes de sinalizacao conforme normas do CONTRAN. Custo horario produtivo.(desonerado)</t>
  </si>
  <si>
    <t>Escavadeira hidraulica, sobre esteiras, com operador, material de operacao e material de manutencao, com as seguintes especificacoes minimas: motor de 130HP, peso de operacao de 19,70t, cacamba com capacidade de 1,00m3, alcance maximo de 9,85m e profundidade maxima de escavacao de 6,60m. Custo horario produtivo.(desonerado)</t>
  </si>
  <si>
    <t>Caminhao basculante, com capacidade de 7m3, com motorista, material de operacao e material de manutencao, com as seguintes especificacoes minimas: motor diesel de 208CV. Custo horario produtivo.</t>
  </si>
  <si>
    <t>Abertura das Propostas: 18/07/2023,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</si>
</sst>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1" fillId="0" borderId="0" xfId="0" applyFont="1"/>
    <xf numFmtId="0" fontId="1" fillId="0" borderId="0" xfId="0" applyFont="1" applyAlignment="1">
      <alignment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1257/23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K31"/>
  <sheetViews>
    <sheetView tabSelected="1" zoomScale="115" zoomScaleNormal="115" zoomScaleSheetLayoutView="100" workbookViewId="0">
      <selection activeCell="F13" sqref="F13:F17"/>
    </sheetView>
  </sheetViews>
  <sheetFormatPr defaultRowHeight="12.75" x14ac:dyDescent="0.2"/>
  <cols>
    <col min="1" max="1" width="4.5703125" style="1" customWidth="1"/>
    <col min="2" max="2" width="51.85546875" style="2" customWidth="1"/>
    <col min="3" max="3" width="8.28515625"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1" t="s">
        <v>19</v>
      </c>
      <c r="B2" s="71"/>
      <c r="C2" s="71"/>
      <c r="D2" s="71"/>
      <c r="E2" s="71"/>
      <c r="F2" s="71"/>
      <c r="G2" s="71"/>
    </row>
    <row r="3" spans="1:11" x14ac:dyDescent="0.2">
      <c r="A3" s="71" t="str">
        <f>UPPER(Dados!B1&amp;"  -  "&amp;Dados!B4)</f>
        <v>PREGÃO ELETRÔNICO Nº 074/2023  -  ABERTURA DAS PROPOSTAS: 18/07/2023, ÀS 10:00HS</v>
      </c>
      <c r="B3" s="71"/>
      <c r="C3" s="71"/>
      <c r="D3" s="71"/>
      <c r="E3" s="71"/>
      <c r="F3" s="71"/>
      <c r="G3" s="71"/>
    </row>
    <row r="4" spans="1:11" x14ac:dyDescent="0.2">
      <c r="A4" s="72" t="str">
        <f>Dados!B3</f>
        <v>EVENTUAL LOCAÇÃO DE CAMINHÕES E EQUIPAMENTOS - SRP</v>
      </c>
      <c r="B4" s="72"/>
      <c r="C4" s="72"/>
      <c r="D4" s="72"/>
      <c r="E4" s="72"/>
      <c r="F4" s="72"/>
      <c r="G4" s="72"/>
    </row>
    <row r="5" spans="1:11" x14ac:dyDescent="0.2">
      <c r="A5" s="71" t="str">
        <f>Dados!B2</f>
        <v>PROCESSO ADMINISTRATIVO N° 1257/2022 de 12/04/2023</v>
      </c>
      <c r="B5" s="71"/>
      <c r="C5" s="71"/>
      <c r="D5" s="71"/>
      <c r="E5" s="71"/>
      <c r="F5" s="71"/>
      <c r="G5" s="71"/>
    </row>
    <row r="6" spans="1:11" x14ac:dyDescent="0.2">
      <c r="A6" s="51" t="str">
        <f>Dados!B7</f>
        <v>MENOR PREÇO POR ITEM</v>
      </c>
      <c r="B6" s="51"/>
      <c r="C6" s="69" t="s">
        <v>29</v>
      </c>
      <c r="D6" s="69"/>
      <c r="E6" s="70">
        <f>Dados!B8</f>
        <v>6496976</v>
      </c>
      <c r="F6" s="70"/>
      <c r="G6" s="51"/>
    </row>
    <row r="7" spans="1:11" ht="2.25" customHeight="1" x14ac:dyDescent="0.2">
      <c r="A7" s="6"/>
      <c r="B7" s="6"/>
      <c r="C7" s="6"/>
      <c r="D7" s="6"/>
      <c r="E7" s="14"/>
      <c r="F7" s="14"/>
      <c r="G7" s="10"/>
    </row>
    <row r="8" spans="1:11" s="8" customFormat="1" ht="12" customHeight="1" x14ac:dyDescent="0.2">
      <c r="A8" s="15" t="s">
        <v>0</v>
      </c>
      <c r="B8" s="62"/>
      <c r="C8" s="62"/>
      <c r="D8" s="62"/>
      <c r="E8" s="62"/>
      <c r="F8" s="62"/>
      <c r="G8" s="62"/>
      <c r="H8" s="40"/>
    </row>
    <row r="9" spans="1:11" s="8" customFormat="1" ht="12" customHeight="1" x14ac:dyDescent="0.2">
      <c r="A9" s="15" t="s">
        <v>1</v>
      </c>
      <c r="B9" s="63"/>
      <c r="C9" s="63"/>
      <c r="D9" s="63"/>
      <c r="E9" s="63"/>
      <c r="F9" s="63"/>
      <c r="G9" s="63"/>
      <c r="H9" s="40"/>
    </row>
    <row r="10" spans="1:11" s="8" customFormat="1" ht="12" customHeight="1" x14ac:dyDescent="0.2">
      <c r="A10" s="15" t="s">
        <v>2</v>
      </c>
      <c r="B10" s="60"/>
      <c r="C10" s="26" t="s">
        <v>8</v>
      </c>
      <c r="D10" s="68"/>
      <c r="E10" s="68"/>
      <c r="F10" s="68"/>
      <c r="G10" s="68"/>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23.75" x14ac:dyDescent="0.2">
      <c r="A13" s="33">
        <v>1</v>
      </c>
      <c r="B13" s="31" t="s">
        <v>54</v>
      </c>
      <c r="C13" s="34" t="s">
        <v>55</v>
      </c>
      <c r="D13" s="48">
        <v>6120</v>
      </c>
      <c r="E13" s="50">
        <v>160.88</v>
      </c>
      <c r="F13" s="59"/>
      <c r="G13" s="35" t="str">
        <f>IF(F13="","",IF(ISTEXT(F13),"NC",F13*D13))</f>
        <v/>
      </c>
      <c r="H13" s="40"/>
      <c r="K13" s="7"/>
    </row>
    <row r="14" spans="1:11" s="8" customFormat="1" ht="45" x14ac:dyDescent="0.2">
      <c r="A14" s="33">
        <v>2</v>
      </c>
      <c r="B14" s="31" t="s">
        <v>56</v>
      </c>
      <c r="C14" s="34" t="s">
        <v>55</v>
      </c>
      <c r="D14" s="48">
        <v>5040</v>
      </c>
      <c r="E14" s="50">
        <v>263.83999999999997</v>
      </c>
      <c r="F14" s="59"/>
      <c r="G14" s="35" t="str">
        <f t="shared" ref="G14:G17" si="0">IF(F14="","",IF(ISTEXT(F14),"NC",F14*D14))</f>
        <v/>
      </c>
      <c r="H14" s="40"/>
      <c r="K14" s="7"/>
    </row>
    <row r="15" spans="1:11" s="8" customFormat="1" ht="78.75" x14ac:dyDescent="0.2">
      <c r="A15" s="33">
        <v>3</v>
      </c>
      <c r="B15" s="31" t="s">
        <v>57</v>
      </c>
      <c r="C15" s="34" t="s">
        <v>55</v>
      </c>
      <c r="D15" s="48">
        <v>4000</v>
      </c>
      <c r="E15" s="50">
        <v>287.98</v>
      </c>
      <c r="F15" s="59"/>
      <c r="G15" s="35" t="str">
        <f t="shared" si="0"/>
        <v/>
      </c>
      <c r="H15" s="40"/>
      <c r="K15" s="7"/>
    </row>
    <row r="16" spans="1:11" s="8" customFormat="1" ht="56.25" x14ac:dyDescent="0.2">
      <c r="A16" s="33">
        <v>4</v>
      </c>
      <c r="B16" s="31" t="s">
        <v>58</v>
      </c>
      <c r="C16" s="34" t="s">
        <v>55</v>
      </c>
      <c r="D16" s="48">
        <v>4320</v>
      </c>
      <c r="E16" s="50">
        <v>313.74</v>
      </c>
      <c r="F16" s="59"/>
      <c r="G16" s="35" t="str">
        <f t="shared" si="0"/>
        <v/>
      </c>
      <c r="H16" s="40"/>
      <c r="K16" s="7"/>
    </row>
    <row r="17" spans="1:11" s="8" customFormat="1" ht="45" x14ac:dyDescent="0.2">
      <c r="A17" s="33">
        <v>5</v>
      </c>
      <c r="B17" s="31" t="s">
        <v>59</v>
      </c>
      <c r="C17" s="34" t="s">
        <v>55</v>
      </c>
      <c r="D17" s="48">
        <v>8000</v>
      </c>
      <c r="E17" s="50">
        <v>209.42</v>
      </c>
      <c r="F17" s="59"/>
      <c r="G17" s="35" t="str">
        <f t="shared" si="0"/>
        <v/>
      </c>
      <c r="H17" s="40"/>
      <c r="K17" s="7"/>
    </row>
    <row r="18" spans="1:11" s="27" customFormat="1" ht="9" x14ac:dyDescent="0.2">
      <c r="A18" s="36"/>
      <c r="E18" s="46"/>
      <c r="F18" s="64" t="s">
        <v>27</v>
      </c>
      <c r="G18" s="65"/>
      <c r="H18" s="41"/>
    </row>
    <row r="19" spans="1:11" ht="14.25" customHeight="1" x14ac:dyDescent="0.2">
      <c r="F19" s="66" t="str">
        <f>IF(SUM(G13:G17)=0,"",SUM(G13:G17))</f>
        <v/>
      </c>
      <c r="G19" s="67"/>
      <c r="H19" s="42"/>
    </row>
    <row r="20" spans="1:11" s="37" customFormat="1" ht="9" x14ac:dyDescent="0.2">
      <c r="A20" s="61" t="str">
        <f>" - "&amp;Dados!B23</f>
        <v xml:space="preserve"> - O objeto do presente termo de referência será realizado junto a Secretaria obedecendo ao detalhamento na íntegra do termo de referência.</v>
      </c>
      <c r="B20" s="61"/>
      <c r="C20" s="61"/>
      <c r="D20" s="61"/>
      <c r="E20" s="61"/>
      <c r="F20" s="61"/>
      <c r="G20" s="61"/>
      <c r="H20" s="43"/>
    </row>
    <row r="21" spans="1:11" s="37" customFormat="1" ht="21.75" customHeight="1" x14ac:dyDescent="0.2">
      <c r="A21" s="61" t="str">
        <f>" - "&amp;Dados!B24</f>
        <v xml:space="preserve"> - O não cumprimento do disposto no presente termo acarretará a anulação do empenho bem como a aplicação das penalidades previstas no edital e a convocação do fornecedor subseqüente considerando a ordem de classificação do certame.</v>
      </c>
      <c r="B21" s="61"/>
      <c r="C21" s="61"/>
      <c r="D21" s="61"/>
      <c r="E21" s="61"/>
      <c r="F21" s="61"/>
      <c r="G21" s="61"/>
      <c r="H21" s="43"/>
    </row>
    <row r="22" spans="1:11" s="37" customFormat="1" ht="9" x14ac:dyDescent="0.2">
      <c r="A22" s="61" t="str">
        <f>" - "&amp;Dados!B25</f>
        <v xml:space="preserve"> - O pagamento do objeto de que trata o PREGÃO ELETRÔNICO 074/2023, será efetuado pela Tesouraria da Prefeitura Municipal de Sumidouro.</v>
      </c>
      <c r="B22" s="61"/>
      <c r="C22" s="61"/>
      <c r="D22" s="61"/>
      <c r="E22" s="61"/>
      <c r="F22" s="61"/>
      <c r="G22" s="61"/>
      <c r="H22" s="43"/>
    </row>
    <row r="23" spans="1:11" s="27" customFormat="1" ht="9" x14ac:dyDescent="0.2">
      <c r="A23" s="61" t="str">
        <f>" - "&amp;Dados!B26</f>
        <v xml:space="preserve"> - Proposta válida por 60 (sessenta) dias</v>
      </c>
      <c r="B23" s="61"/>
      <c r="C23" s="61"/>
      <c r="D23" s="61"/>
      <c r="E23" s="61"/>
      <c r="F23" s="61"/>
      <c r="G23" s="61"/>
      <c r="H23" s="41"/>
    </row>
    <row r="24" spans="1:11" ht="21" customHeight="1" x14ac:dyDescent="0.2">
      <c r="A24" s="61" t="str">
        <f>" - "&amp;Dados!B28</f>
        <v xml:space="preserve"> - A Licitante poderá apresentar prospecto, ficha técnica ou outros documentos com informações que permitam a melhor identificação e qualificação do(s) item(ns) licitado(s);</v>
      </c>
      <c r="B24" s="61"/>
      <c r="C24" s="61"/>
      <c r="D24" s="61"/>
      <c r="E24" s="61"/>
      <c r="F24" s="61"/>
      <c r="G24" s="61"/>
      <c r="H24" s="44"/>
    </row>
    <row r="25" spans="1:11" ht="21.75" customHeight="1" x14ac:dyDescent="0.2">
      <c r="A25" s="61" t="str">
        <f>" - "&amp;Dados!B29</f>
        <v xml:space="preserve"> - A proposta de preços ajustada ao lance final deverá conter o valor numérico dos preços unitários e totais, não podendo exceder o valor do lance final;</v>
      </c>
      <c r="B25" s="61"/>
      <c r="C25" s="61"/>
      <c r="D25" s="61"/>
      <c r="E25" s="61"/>
      <c r="F25" s="61"/>
      <c r="G25" s="61"/>
      <c r="H25" s="44"/>
    </row>
    <row r="26" spans="1:11" ht="21.75" customHeight="1" x14ac:dyDescent="0.2">
      <c r="A26"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6" s="61"/>
      <c r="C26" s="61"/>
      <c r="D26" s="61"/>
      <c r="E26" s="61"/>
      <c r="F26" s="61"/>
      <c r="G26" s="61"/>
      <c r="H26" s="44"/>
    </row>
    <row r="27" spans="1:11" ht="21.75" customHeight="1" x14ac:dyDescent="0.2">
      <c r="A27"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7" s="61"/>
      <c r="C27" s="61"/>
      <c r="D27" s="61"/>
      <c r="E27" s="61"/>
      <c r="F27" s="61"/>
      <c r="G27" s="61"/>
      <c r="H27" s="44"/>
    </row>
    <row r="28" spans="1:11" ht="21.75" customHeight="1" x14ac:dyDescent="0.2">
      <c r="A28"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8" s="61"/>
      <c r="C28" s="61"/>
      <c r="D28" s="61"/>
      <c r="E28" s="61"/>
      <c r="F28" s="61"/>
      <c r="G28" s="61"/>
      <c r="H28" s="44"/>
    </row>
    <row r="29" spans="1:11" ht="21.75" customHeight="1" x14ac:dyDescent="0.2">
      <c r="A29" s="61" t="str">
        <f>" - "&amp;Dados!B33</f>
        <v xml:space="preserve"> - Declaramos que até a presente data inexistem fatos impeditivos a participação desta empresa ao presente certame licitatório, ciente da obrigatoriedade de declarar ocorrências posteriores;</v>
      </c>
      <c r="B29" s="61"/>
      <c r="C29" s="61"/>
      <c r="D29" s="61"/>
      <c r="E29" s="61"/>
      <c r="F29" s="61"/>
      <c r="G29" s="61"/>
      <c r="H29" s="44"/>
    </row>
    <row r="30" spans="1:11" ht="30" customHeight="1" x14ac:dyDescent="0.2">
      <c r="A30"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0" s="61"/>
      <c r="C30" s="61"/>
      <c r="D30" s="61"/>
      <c r="E30" s="61"/>
      <c r="F30" s="61"/>
      <c r="G30" s="61"/>
    </row>
    <row r="31" spans="1:11" ht="25.5" customHeight="1" x14ac:dyDescent="0.2">
      <c r="A31"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1" s="61"/>
      <c r="C31" s="61"/>
      <c r="D31" s="61"/>
      <c r="E31" s="61"/>
      <c r="F31" s="61"/>
      <c r="G31" s="61"/>
    </row>
  </sheetData>
  <sheetProtection algorithmName="SHA-512" hashValue="ckHTIiB5j/b9YxO43V2/JLK4HLxnVFuk0p1JUdH1yuDKri4Uco+KHqCoPwEydkbzfm6/5GEwcZ5Udt6EyHysJg==" saltValue="rJwhF3JPMgoL00cWHyEVSw==" spinCount="100000" sheet="1" objects="1" scenarios="1"/>
  <autoFilter ref="A11:G31" xr:uid="{00000000-0009-0000-0000-000000000000}"/>
  <mergeCells count="23">
    <mergeCell ref="A30:G30"/>
    <mergeCell ref="A31:G31"/>
    <mergeCell ref="A24:G24"/>
    <mergeCell ref="A25:G25"/>
    <mergeCell ref="A26:G26"/>
    <mergeCell ref="A27:G27"/>
    <mergeCell ref="A28:G28"/>
    <mergeCell ref="A29:G29"/>
    <mergeCell ref="C6:D6"/>
    <mergeCell ref="E6:F6"/>
    <mergeCell ref="A2:G2"/>
    <mergeCell ref="A3:G3"/>
    <mergeCell ref="A4:G4"/>
    <mergeCell ref="A5:G5"/>
    <mergeCell ref="A20:G20"/>
    <mergeCell ref="A21:G21"/>
    <mergeCell ref="A22:G22"/>
    <mergeCell ref="B8:G8"/>
    <mergeCell ref="A23:G23"/>
    <mergeCell ref="B9:G9"/>
    <mergeCell ref="F18:G18"/>
    <mergeCell ref="F19:G19"/>
    <mergeCell ref="D10:G10"/>
  </mergeCells>
  <phoneticPr fontId="0" type="noConversion"/>
  <conditionalFormatting sqref="B10">
    <cfRule type="cellIs" dxfId="11" priority="8" stopIfTrue="1" operator="equal">
      <formula>$G$1</formula>
    </cfRule>
  </conditionalFormatting>
  <conditionalFormatting sqref="B13:B17">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7">
    <cfRule type="expression" priority="12" stopIfTrue="1">
      <formula>$A13</formula>
    </cfRule>
  </conditionalFormatting>
  <conditionalFormatting sqref="D10:G10">
    <cfRule type="cellIs" dxfId="8" priority="24" stopIfTrue="1" operator="equal">
      <formula>$E$1</formula>
    </cfRule>
  </conditionalFormatting>
  <conditionalFormatting sqref="F13:F17">
    <cfRule type="cellIs" dxfId="7" priority="11" stopIfTrue="1" operator="equal">
      <formula>""</formula>
    </cfRule>
  </conditionalFormatting>
  <conditionalFormatting sqref="F18">
    <cfRule type="expression" dxfId="6" priority="1" stopIfTrue="1">
      <formula>IF($J18="Empate",IF(H18=1,TRUE(),FALSE()),FALSE())</formula>
    </cfRule>
    <cfRule type="expression" dxfId="5" priority="2" stopIfTrue="1">
      <formula>IF(H18="&gt;",FALSE(),IF(H18&gt;0,TRUE(),FALSE()))</formula>
    </cfRule>
    <cfRule type="expression" dxfId="4" priority="3" stopIfTrue="1">
      <formula>IF(H18="&gt;",TRUE(),FALSE())</formula>
    </cfRule>
  </conditionalFormatting>
  <conditionalFormatting sqref="F19">
    <cfRule type="expression" dxfId="3" priority="4" stopIfTrue="1">
      <formula>IF($J18="OK",IF(H18=1,TRUE(),FALSE()),FALSE())</formula>
    </cfRule>
    <cfRule type="expression" dxfId="2" priority="5" stopIfTrue="1">
      <formula>IF($J18="Empate",IF(H18=1,TRUE(),FALSE()),FALSE())</formula>
    </cfRule>
    <cfRule type="expression" dxfId="1" priority="6" stopIfTrue="1">
      <formula>IF($J18="Empate",IF(H18=2,TRUE(),FALSE()),FALSE())</formula>
    </cfRule>
  </conditionalFormatting>
  <conditionalFormatting sqref="G13:G1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5" width="39.140625" customWidth="1"/>
    <col min="6" max="8" width="14" customWidth="1"/>
    <col min="9" max="9" width="19.28515625" customWidth="1"/>
    <col min="10" max="13" width="14.5703125" customWidth="1"/>
    <col min="14" max="15" width="9.28515625" customWidth="1"/>
  </cols>
  <sheetData>
    <row r="1" spans="1:7" x14ac:dyDescent="0.2">
      <c r="A1" s="16" t="s">
        <v>9</v>
      </c>
      <c r="B1" s="57" t="s">
        <v>49</v>
      </c>
      <c r="E1" s="4"/>
      <c r="F1" s="4"/>
      <c r="G1" s="4"/>
    </row>
    <row r="2" spans="1:7" x14ac:dyDescent="0.2">
      <c r="A2" s="16" t="s">
        <v>10</v>
      </c>
      <c r="B2" s="57" t="s">
        <v>50</v>
      </c>
      <c r="E2" s="4"/>
      <c r="F2" s="4"/>
      <c r="G2" s="4"/>
    </row>
    <row r="3" spans="1:7" x14ac:dyDescent="0.2">
      <c r="A3" s="16" t="s">
        <v>11</v>
      </c>
      <c r="B3" s="57" t="s">
        <v>46</v>
      </c>
      <c r="C3" s="5"/>
      <c r="E3" s="53"/>
      <c r="F3" s="4"/>
      <c r="G3" s="4"/>
    </row>
    <row r="4" spans="1:7" x14ac:dyDescent="0.2">
      <c r="A4" s="16" t="s">
        <v>12</v>
      </c>
      <c r="B4" s="57" t="s">
        <v>60</v>
      </c>
      <c r="C4" s="5"/>
      <c r="E4" s="53"/>
      <c r="F4" s="4"/>
      <c r="G4" s="4"/>
    </row>
    <row r="5" spans="1:7" x14ac:dyDescent="0.2">
      <c r="A5" s="16" t="s">
        <v>13</v>
      </c>
      <c r="B5" s="57" t="s">
        <v>51</v>
      </c>
      <c r="C5" s="5"/>
      <c r="E5" s="53"/>
      <c r="F5" s="4"/>
      <c r="G5" s="4"/>
    </row>
    <row r="6" spans="1:7" x14ac:dyDescent="0.2">
      <c r="A6" s="16" t="s">
        <v>31</v>
      </c>
      <c r="B6" s="58" t="s">
        <v>52</v>
      </c>
      <c r="C6" s="5"/>
      <c r="E6" s="53"/>
      <c r="F6" s="4"/>
      <c r="G6" s="4"/>
    </row>
    <row r="7" spans="1:7" x14ac:dyDescent="0.2">
      <c r="A7" s="16" t="s">
        <v>14</v>
      </c>
      <c r="B7" s="5" t="s">
        <v>30</v>
      </c>
      <c r="C7" s="5"/>
      <c r="E7" s="53"/>
      <c r="F7" s="4"/>
      <c r="G7" s="4"/>
    </row>
    <row r="8" spans="1:7" x14ac:dyDescent="0.2">
      <c r="A8" s="25" t="s">
        <v>23</v>
      </c>
      <c r="B8" s="47">
        <v>6496976</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4" t="s">
        <v>33</v>
      </c>
      <c r="E14" s="4"/>
      <c r="F14" s="4"/>
      <c r="G14" s="4"/>
    </row>
    <row r="15" spans="1:7" x14ac:dyDescent="0.2">
      <c r="A15" s="54" t="s">
        <v>34</v>
      </c>
      <c r="E15" s="4"/>
      <c r="F15" s="4"/>
      <c r="G15" s="4"/>
    </row>
    <row r="16" spans="1:7" x14ac:dyDescent="0.2">
      <c r="A16" s="54" t="s">
        <v>35</v>
      </c>
      <c r="B16" s="24"/>
      <c r="E16" s="24"/>
      <c r="F16" s="4"/>
      <c r="G16" s="4"/>
    </row>
    <row r="17" spans="1:256" s="23" customFormat="1" x14ac:dyDescent="0.2">
      <c r="A17" s="22" t="s">
        <v>21</v>
      </c>
      <c r="B17" s="55" t="s">
        <v>45</v>
      </c>
      <c r="C17" s="55"/>
      <c r="D17" s="55"/>
      <c r="E17" s="55"/>
      <c r="F17" s="55"/>
      <c r="G17" s="55"/>
      <c r="H17" s="24"/>
      <c r="I17" s="24"/>
      <c r="J17" s="24"/>
      <c r="K17" s="24"/>
      <c r="L17" s="24"/>
      <c r="M17" s="24"/>
    </row>
    <row r="18" spans="1:256" s="23" customFormat="1" x14ac:dyDescent="0.2">
      <c r="A18" s="22" t="s">
        <v>22</v>
      </c>
      <c r="B18" s="12"/>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47</v>
      </c>
      <c r="E23" s="4"/>
      <c r="F23" s="4"/>
      <c r="G23" s="52"/>
    </row>
    <row r="24" spans="1:256" ht="63.75" x14ac:dyDescent="0.2">
      <c r="A24" s="20" t="s">
        <v>16</v>
      </c>
      <c r="B24" s="12" t="s">
        <v>48</v>
      </c>
      <c r="E24" s="4"/>
      <c r="F24" s="4"/>
      <c r="G24" s="52"/>
    </row>
    <row r="25" spans="1:256" ht="38.25" x14ac:dyDescent="0.2">
      <c r="A25" s="20" t="s">
        <v>17</v>
      </c>
      <c r="B25" s="58" t="s">
        <v>53</v>
      </c>
      <c r="C25" s="9"/>
      <c r="E25" s="4"/>
      <c r="F25" s="4"/>
      <c r="G25" s="52"/>
    </row>
    <row r="26" spans="1:256" ht="25.5" x14ac:dyDescent="0.2">
      <c r="A26" s="20" t="s">
        <v>18</v>
      </c>
      <c r="B26" s="21" t="s">
        <v>28</v>
      </c>
      <c r="E26" s="4"/>
      <c r="F26" s="4"/>
      <c r="G26" s="52"/>
    </row>
    <row r="27" spans="1:256" x14ac:dyDescent="0.2">
      <c r="A27" s="20" t="s">
        <v>32</v>
      </c>
      <c r="B27" s="56"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2023-05-04T19:35:42Z</cp:lastPrinted>
  <dcterms:created xsi:type="dcterms:W3CDTF">2006-04-18T17:38:46Z</dcterms:created>
  <dcterms:modified xsi:type="dcterms:W3CDTF">2023-06-30T18:10:46Z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