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licitacoes\2023\Pregão Eletronico\Pregão Eletrônico 029-23 - Eventual Aquisição de Peças Para Veículos - SMAG\"/>
    </mc:Choice>
  </mc:AlternateContent>
  <xr:revisionPtr revIDLastSave="0" documentId="13_ncr:1_{2166CB1F-0C88-4505-85D9-D92E8FC8EC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dro de Preços" sheetId="1" r:id="rId1"/>
    <sheet name="Dados" sheetId="2" r:id="rId2"/>
  </sheets>
  <definedNames>
    <definedName name="_xlnm._FilterDatabase" localSheetId="0" hidden="1">'Quadro de Preços'!$A$11:$G$20</definedName>
    <definedName name="_xlnm.Print_Titles" localSheetId="0">'Quadro de Preços'!$1:$12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E6" i="1"/>
  <c r="A4" i="1"/>
  <c r="A19" i="1"/>
  <c r="A20" i="1"/>
  <c r="A18" i="1"/>
  <c r="A17" i="1"/>
  <c r="A6" i="1"/>
  <c r="A5" i="1"/>
  <c r="A3" i="1"/>
  <c r="F15" i="1" l="1"/>
</calcChain>
</file>

<file path=xl/sharedStrings.xml><?xml version="1.0" encoding="utf-8"?>
<sst xmlns="http://schemas.openxmlformats.org/spreadsheetml/2006/main" count="52" uniqueCount="49">
  <si>
    <t>Firma:</t>
  </si>
  <si>
    <t>End:</t>
  </si>
  <si>
    <t>CNPJ:</t>
  </si>
  <si>
    <t>DESCRIÇÃO</t>
  </si>
  <si>
    <t>UND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</si>
  <si>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</si>
  <si>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</si>
  <si>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</si>
  <si>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</si>
  <si>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</si>
  <si>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</si>
  <si>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</si>
  <si>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</si>
  <si>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</si>
  <si>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</si>
  <si>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</si>
  <si>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</si>
  <si>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</si>
  <si>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</si>
  <si>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</si>
  <si>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</si>
  <si>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</si>
  <si>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</si>
  <si>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Global:</t>
  </si>
  <si>
    <t>Proposta válida por 60 (sessenta) dias</t>
  </si>
  <si>
    <t>VALOR ESTIMADO:</t>
  </si>
  <si>
    <t>Publicação:</t>
  </si>
  <si>
    <t>Prazo:</t>
  </si>
  <si>
    <t>DESC</t>
  </si>
  <si>
    <t>Prazo da Ata: A contar de sua assinatura por um período de 12 meses.</t>
  </si>
  <si>
    <t>ITEM</t>
  </si>
  <si>
    <t>Desconto Proposto (%)</t>
  </si>
  <si>
    <t>O Objeto da presente Licitação deverá ser recebido e/ou executado conforme especificação na íntegra do Termo de Referência (Anexo II).</t>
  </si>
  <si>
    <t>Representante:</t>
  </si>
  <si>
    <t>CPF:</t>
  </si>
  <si>
    <t>Enquadramento:</t>
  </si>
  <si>
    <t>Homologação: __/__/2023</t>
  </si>
  <si>
    <t>Previsão Publicação: __/__/2023</t>
  </si>
  <si>
    <t>PREGÃO ELETRÔNICO Nº 029/2023</t>
  </si>
  <si>
    <t>PROCESSO ADMINISTRATIVO N° 2917/2022 de 14/09/2022</t>
  </si>
  <si>
    <t>EVENTUAL AQUISIÇÃO DE PEÇAS PARA VEICULOS (SMAG) - SRP</t>
  </si>
  <si>
    <t>MAIOR DESCONTO</t>
  </si>
  <si>
    <t>Sec. Agricultura</t>
  </si>
  <si>
    <t>O pagamento do objeto de que trata o PREGÃO ELETRÔNICO 029/2023, será efetuado pela Tesouraria da Prefeitura Municipal de Sumidouro.</t>
  </si>
  <si>
    <t>PEÇAS E ACESSÓRIOS ORIGINAIS OU GENUÍNOS (MAIOR PERCENTUAL DE DESCONTO SOBRE A TABELA DO SISTEMA DE ORÇAMENTAÇÃO ELETRÔNICA AUDATEX OU SIMILAR) - SECRETARIA DE AGRICULTURA</t>
  </si>
  <si>
    <t>A empresa vencedora deverá entregar a(s) peça(s) solicitada(s) no prazo máximo de 02 (dois) dias úteis, contadas do registro da solicitação por parte da secretaria requisitante.</t>
  </si>
  <si>
    <t>Abertura das Propostas: 03/03/2023, às 10:00hs</t>
  </si>
  <si>
    <t>RESERVA DAS PEÇAS (R$)</t>
  </si>
  <si>
    <t>(%) Mínimo Estimado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</si>
</sst>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8" formatCode="00"/>
    <numFmt numFmtId="169" formatCode="#,##0.00#"/>
    <numFmt numFmtId="170" formatCode="0.00#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55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70" fontId="5" fillId="0" borderId="0" xfId="0" applyNumberFormat="1" applyFont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wrapText="1"/>
    </xf>
    <xf numFmtId="169" fontId="2" fillId="0" borderId="0" xfId="0" applyNumberFormat="1" applyFont="1" applyAlignment="1" applyProtection="1">
      <alignment horizontal="center" vertical="center" wrapText="1"/>
      <protection hidden="1"/>
    </xf>
    <xf numFmtId="169" fontId="5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8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9" fontId="4" fillId="0" borderId="0" xfId="0" applyNumberFormat="1" applyFont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center" vertical="center"/>
      <protection hidden="1"/>
    </xf>
    <xf numFmtId="0" fontId="7" fillId="0" borderId="2" xfId="0" applyFont="1" applyBorder="1" applyAlignment="1">
      <alignment vertical="center" wrapText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168" fontId="7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168" fontId="10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vertical="center" wrapText="1"/>
      <protection hidden="1"/>
    </xf>
    <xf numFmtId="49" fontId="13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169" fontId="8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10" fillId="0" borderId="0" xfId="0" applyNumberFormat="1" applyFont="1" applyAlignment="1" applyProtection="1">
      <alignment vertical="center" wrapText="1"/>
      <protection hidden="1"/>
    </xf>
    <xf numFmtId="166" fontId="0" fillId="0" borderId="0" xfId="1" applyFont="1" applyFill="1" applyBorder="1" applyAlignment="1" applyProtection="1">
      <alignment horizontal="left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5" fillId="0" borderId="0" xfId="0" applyFont="1" applyAlignment="1">
      <alignment horizontal="justify"/>
    </xf>
    <xf numFmtId="10" fontId="7" fillId="0" borderId="2" xfId="0" applyNumberFormat="1" applyFont="1" applyBorder="1" applyAlignment="1" applyProtection="1">
      <alignment horizontal="center" vertical="center" wrapText="1"/>
      <protection hidden="1"/>
    </xf>
    <xf numFmtId="0" fontId="9" fillId="7" borderId="2" xfId="0" applyFont="1" applyFill="1" applyBorder="1" applyAlignment="1" applyProtection="1">
      <alignment horizontal="center" vertical="center" wrapText="1"/>
      <protection hidden="1"/>
    </xf>
    <xf numFmtId="166" fontId="7" fillId="0" borderId="2" xfId="1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/>
    <xf numFmtId="10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" fillId="0" borderId="0" xfId="0" applyFont="1"/>
    <xf numFmtId="0" fontId="1" fillId="0" borderId="0" xfId="0" applyFont="1" applyAlignment="1">
      <alignment wrapText="1"/>
    </xf>
    <xf numFmtId="164" fontId="3" fillId="0" borderId="0" xfId="2" applyNumberFormat="1" applyFont="1" applyFill="1" applyBorder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4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vertical="center"/>
      <protection hidden="1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vertical="center" wrapText="1"/>
      <protection hidden="1"/>
    </xf>
    <xf numFmtId="169" fontId="9" fillId="3" borderId="5" xfId="0" applyNumberFormat="1" applyFont="1" applyFill="1" applyBorder="1" applyAlignment="1" applyProtection="1">
      <alignment horizontal="left" vertical="center" wrapText="1"/>
      <protection hidden="1"/>
    </xf>
    <xf numFmtId="169" fontId="9" fillId="3" borderId="6" xfId="0" applyNumberFormat="1" applyFont="1" applyFill="1" applyBorder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/>
      <protection hidden="1"/>
    </xf>
    <xf numFmtId="166" fontId="8" fillId="0" borderId="0" xfId="1" applyFont="1" applyBorder="1" applyAlignment="1" applyProtection="1">
      <alignment horizontal="center" vertical="center"/>
      <protection hidden="1"/>
    </xf>
    <xf numFmtId="164" fontId="3" fillId="3" borderId="7" xfId="2" applyNumberFormat="1" applyFont="1" applyFill="1" applyBorder="1" applyAlignment="1" applyProtection="1">
      <alignment horizontal="left" vertical="center" wrapText="1"/>
      <protection hidden="1"/>
    </xf>
    <xf numFmtId="164" fontId="3" fillId="3" borderId="8" xfId="2" applyNumberFormat="1" applyFont="1" applyFill="1" applyBorder="1" applyAlignment="1" applyProtection="1">
      <alignment horizontal="left" vertical="center" wrapText="1"/>
      <protection hidden="1"/>
    </xf>
    <xf numFmtId="3" fontId="8" fillId="0" borderId="9" xfId="0" applyNumberFormat="1" applyFont="1" applyBorder="1" applyAlignment="1" applyProtection="1">
      <alignment horizontal="left"/>
      <protection locked="0"/>
    </xf>
    <xf numFmtId="0" fontId="8" fillId="0" borderId="9" xfId="0" applyFont="1" applyBorder="1" applyAlignment="1" applyProtection="1">
      <alignment horizontal="left"/>
      <protection locked="0"/>
    </xf>
  </cellXfs>
  <cellStyles count="3">
    <cellStyle name="Moeda" xfId="1" builtinId="4"/>
    <cellStyle name="Normal" xfId="0" builtinId="0"/>
    <cellStyle name="Vírgula" xfId="2" builtinId="3"/>
  </cellStyles>
  <dxfs count="14">
    <dxf>
      <fill>
        <patternFill>
          <bgColor indexed="43"/>
        </patternFill>
      </fill>
    </dxf>
    <dxf>
      <fill>
        <patternFill>
          <bgColor indexed="52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3</xdr:col>
      <xdr:colOff>444436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52B5D467-81FF-D356-659B-712EDC0C276C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0</xdr:row>
      <xdr:rowOff>676275</xdr:rowOff>
    </xdr:to>
    <xdr:pic>
      <xdr:nvPicPr>
        <xdr:cNvPr id="1107" name="Picture 2" descr="brasãoGIF_300dpi">
          <a:extLst>
            <a:ext uri="{FF2B5EF4-FFF2-40B4-BE49-F238E27FC236}">
              <a16:creationId xmlns:a16="http://schemas.microsoft.com/office/drawing/2014/main" id="{4C44DFF5-E8D2-51EE-A0B5-7F9958720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209550</xdr:colOff>
      <xdr:row>0</xdr:row>
      <xdr:rowOff>504825</xdr:rowOff>
    </xdr:from>
    <xdr:to>
      <xdr:col>6</xdr:col>
      <xdr:colOff>647700</xdr:colOff>
      <xdr:row>4</xdr:row>
      <xdr:rowOff>133350</xdr:rowOff>
    </xdr:to>
    <xdr:grpSp>
      <xdr:nvGrpSpPr>
        <xdr:cNvPr id="1108" name="Group 60">
          <a:extLst>
            <a:ext uri="{FF2B5EF4-FFF2-40B4-BE49-F238E27FC236}">
              <a16:creationId xmlns:a16="http://schemas.microsoft.com/office/drawing/2014/main" id="{A3060EC3-5509-E1C0-204C-7EA9E3B0DB60}"/>
            </a:ext>
          </a:extLst>
        </xdr:cNvPr>
        <xdr:cNvGrpSpPr>
          <a:grpSpLocks/>
        </xdr:cNvGrpSpPr>
      </xdr:nvGrpSpPr>
      <xdr:grpSpPr bwMode="auto">
        <a:xfrm>
          <a:off x="5808593" y="504825"/>
          <a:ext cx="1796498" cy="870916"/>
          <a:chOff x="520" y="6"/>
          <a:chExt cx="188" cy="90"/>
        </a:xfrm>
      </xdr:grpSpPr>
      <xdr:sp macro="" textlink="">
        <xdr:nvSpPr>
          <xdr:cNvPr id="1085" name="Caixa de texto 2">
            <a:extLst>
              <a:ext uri="{FF2B5EF4-FFF2-40B4-BE49-F238E27FC236}">
                <a16:creationId xmlns:a16="http://schemas.microsoft.com/office/drawing/2014/main" id="{C9E466AB-4F2E-28E9-FBF6-21F9E192E7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COMISSÃO PERMANENTE DE LICITAÇÕES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6" name="Caixa de texto 3">
            <a:extLst>
              <a:ext uri="{FF2B5EF4-FFF2-40B4-BE49-F238E27FC236}">
                <a16:creationId xmlns:a16="http://schemas.microsoft.com/office/drawing/2014/main" id="{A5332FCB-CD61-0A18-6077-2D31C9C639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19"/>
            <a:ext cx="100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2917/22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K22"/>
  <sheetViews>
    <sheetView tabSelected="1" zoomScale="115" zoomScaleNormal="115" zoomScaleSheetLayoutView="100" workbookViewId="0">
      <selection activeCell="F13" sqref="F13"/>
    </sheetView>
  </sheetViews>
  <sheetFormatPr defaultColWidth="9.140625" defaultRowHeight="12.75" x14ac:dyDescent="0.2"/>
  <cols>
    <col min="1" max="1" width="5.28515625" style="1" customWidth="1"/>
    <col min="2" max="2" width="52.28515625" style="2" customWidth="1"/>
    <col min="3" max="4" width="13.140625" style="1" customWidth="1"/>
    <col min="5" max="6" width="10.140625" style="13" customWidth="1"/>
    <col min="7" max="7" width="13.28515625" style="11" customWidth="1"/>
    <col min="8" max="8" width="11.85546875" style="39" hidden="1" customWidth="1"/>
    <col min="9" max="9" width="11.5703125" style="2" customWidth="1"/>
    <col min="10" max="15" width="9.140625" style="2"/>
    <col min="16" max="16" width="10" style="2" bestFit="1" customWidth="1"/>
    <col min="17" max="16384" width="9.140625" style="2"/>
  </cols>
  <sheetData>
    <row r="1" spans="1:11" ht="58.7" customHeight="1" x14ac:dyDescent="0.2">
      <c r="H1" s="38"/>
    </row>
    <row r="2" spans="1:11" x14ac:dyDescent="0.2">
      <c r="A2" s="62" t="s">
        <v>17</v>
      </c>
      <c r="B2" s="62"/>
      <c r="C2" s="62"/>
      <c r="D2" s="62"/>
      <c r="E2" s="62"/>
      <c r="F2" s="62"/>
      <c r="G2" s="62"/>
    </row>
    <row r="3" spans="1:11" x14ac:dyDescent="0.2">
      <c r="A3" s="62" t="str">
        <f>UPPER(Dados!B1&amp;"  -  "&amp;Dados!B4)</f>
        <v>PREGÃO ELETRÔNICO Nº 029/2023  -  ABERTURA DAS PROPOSTAS: 03/03/2023, ÀS 10:00HS</v>
      </c>
      <c r="B3" s="62"/>
      <c r="C3" s="62"/>
      <c r="D3" s="62"/>
      <c r="E3" s="62"/>
      <c r="F3" s="62"/>
      <c r="G3" s="62"/>
    </row>
    <row r="4" spans="1:11" x14ac:dyDescent="0.2">
      <c r="A4" s="64" t="str">
        <f>Dados!B3</f>
        <v>EVENTUAL AQUISIÇÃO DE PEÇAS PARA VEICULOS (SMAG) - SRP</v>
      </c>
      <c r="B4" s="64"/>
      <c r="C4" s="64"/>
      <c r="D4" s="64"/>
      <c r="E4" s="64"/>
      <c r="F4" s="64"/>
      <c r="G4" s="64"/>
    </row>
    <row r="5" spans="1:11" x14ac:dyDescent="0.2">
      <c r="A5" s="62" t="str">
        <f>Dados!B2</f>
        <v>PROCESSO ADMINISTRATIVO N° 2917/2022 de 14/09/2022</v>
      </c>
      <c r="B5" s="62"/>
      <c r="C5" s="62"/>
      <c r="D5" s="62"/>
      <c r="E5" s="62"/>
      <c r="F5" s="62"/>
      <c r="G5" s="62"/>
    </row>
    <row r="6" spans="1:11" x14ac:dyDescent="0.2">
      <c r="A6" s="49" t="str">
        <f>Dados!B7</f>
        <v>MAIOR DESCONTO</v>
      </c>
      <c r="B6" s="49"/>
      <c r="C6" s="67" t="s">
        <v>25</v>
      </c>
      <c r="D6" s="67"/>
      <c r="E6" s="68">
        <f>Dados!B8</f>
        <v>200000</v>
      </c>
      <c r="F6" s="68"/>
      <c r="G6" s="49"/>
    </row>
    <row r="7" spans="1:11" ht="2.25" customHeight="1" x14ac:dyDescent="0.2">
      <c r="A7" s="6"/>
      <c r="B7" s="6"/>
      <c r="C7" s="6"/>
      <c r="D7" s="6"/>
      <c r="E7" s="14"/>
      <c r="F7" s="14"/>
      <c r="G7" s="10"/>
    </row>
    <row r="8" spans="1:11" s="8" customFormat="1" ht="12.2" customHeight="1" x14ac:dyDescent="0.2">
      <c r="A8" s="15" t="s">
        <v>0</v>
      </c>
      <c r="B8" s="63"/>
      <c r="C8" s="63"/>
      <c r="D8" s="63"/>
      <c r="E8" s="63"/>
      <c r="F8" s="63"/>
      <c r="G8" s="63"/>
      <c r="H8" s="40"/>
    </row>
    <row r="9" spans="1:11" s="8" customFormat="1" ht="12.2" customHeight="1" x14ac:dyDescent="0.2">
      <c r="A9" s="15" t="s">
        <v>1</v>
      </c>
      <c r="B9" s="61"/>
      <c r="C9" s="61"/>
      <c r="D9" s="61"/>
      <c r="E9" s="61"/>
      <c r="F9" s="61"/>
      <c r="G9" s="61"/>
      <c r="H9" s="40"/>
    </row>
    <row r="10" spans="1:11" s="8" customFormat="1" ht="12.2" customHeight="1" x14ac:dyDescent="0.2">
      <c r="A10" s="15" t="s">
        <v>2</v>
      </c>
      <c r="B10" s="56"/>
      <c r="C10" s="26" t="s">
        <v>6</v>
      </c>
      <c r="D10" s="71"/>
      <c r="E10" s="72"/>
      <c r="F10" s="72"/>
      <c r="G10" s="72"/>
      <c r="H10" s="40"/>
    </row>
    <row r="11" spans="1:11" ht="4.7" customHeight="1" x14ac:dyDescent="0.2">
      <c r="A11" s="3"/>
      <c r="B11" s="28"/>
      <c r="C11" s="28"/>
      <c r="D11" s="28"/>
      <c r="E11" s="48"/>
      <c r="F11" s="29"/>
      <c r="G11" s="30"/>
    </row>
    <row r="12" spans="1:11" s="8" customFormat="1" ht="33.75" x14ac:dyDescent="0.2">
      <c r="A12" s="32" t="s">
        <v>30</v>
      </c>
      <c r="B12" s="32" t="s">
        <v>3</v>
      </c>
      <c r="C12" s="32" t="s">
        <v>4</v>
      </c>
      <c r="D12" s="52" t="s">
        <v>47</v>
      </c>
      <c r="E12" s="45" t="s">
        <v>48</v>
      </c>
      <c r="F12" s="45" t="s">
        <v>31</v>
      </c>
      <c r="G12" s="32" t="s">
        <v>5</v>
      </c>
      <c r="H12" s="40"/>
    </row>
    <row r="13" spans="1:11" s="8" customFormat="1" ht="33.75" x14ac:dyDescent="0.2">
      <c r="A13" s="33">
        <v>1</v>
      </c>
      <c r="B13" s="31" t="s">
        <v>44</v>
      </c>
      <c r="C13" s="34" t="s">
        <v>28</v>
      </c>
      <c r="D13" s="53">
        <v>200000</v>
      </c>
      <c r="E13" s="51">
        <v>7.0000000000000007E-2</v>
      </c>
      <c r="F13" s="55"/>
      <c r="G13" s="35" t="str">
        <f>IF(F13="","",IF(ISTEXT(F13),"NC",D13))</f>
        <v/>
      </c>
      <c r="H13" s="35"/>
      <c r="K13" s="7"/>
    </row>
    <row r="14" spans="1:11" s="27" customFormat="1" ht="9" hidden="1" x14ac:dyDescent="0.2">
      <c r="A14" s="36"/>
      <c r="E14" s="46"/>
      <c r="F14" s="65" t="s">
        <v>23</v>
      </c>
      <c r="G14" s="66"/>
      <c r="H14" s="41"/>
    </row>
    <row r="15" spans="1:11" hidden="1" x14ac:dyDescent="0.2">
      <c r="F15" s="69" t="str">
        <f>IF(SUM(G13:G13)=0,"",SUM(#REF!))</f>
        <v/>
      </c>
      <c r="G15" s="70"/>
      <c r="H15" s="42"/>
    </row>
    <row r="16" spans="1:11" x14ac:dyDescent="0.2">
      <c r="F16" s="59"/>
      <c r="G16" s="59"/>
      <c r="H16" s="42"/>
    </row>
    <row r="17" spans="1:8" s="37" customFormat="1" ht="24.75" customHeight="1" x14ac:dyDescent="0.2">
      <c r="A17" s="60" t="str">
        <f>" - "&amp;Dados!B23</f>
        <v xml:space="preserve"> - A empresa vencedora deverá entregar a(s) peça(s) solicitada(s) no prazo máximo de 02 (dois) dias úteis, contadas do registro da solicitação por parte da secretaria requisitante.</v>
      </c>
      <c r="B17" s="60"/>
      <c r="C17" s="60"/>
      <c r="D17" s="60"/>
      <c r="E17" s="60"/>
      <c r="F17" s="60"/>
      <c r="G17" s="60"/>
      <c r="H17" s="43"/>
    </row>
    <row r="18" spans="1:8" s="37" customFormat="1" ht="9" x14ac:dyDescent="0.2">
      <c r="A18" s="60" t="str">
        <f>" - "&amp;Dados!B24</f>
        <v xml:space="preserve"> - O Objeto da presente Licitação deverá ser recebido e/ou executado conforme especificação na íntegra do Termo de Referência (Anexo II).</v>
      </c>
      <c r="B18" s="60"/>
      <c r="C18" s="60"/>
      <c r="D18" s="60"/>
      <c r="E18" s="60"/>
      <c r="F18" s="60"/>
      <c r="G18" s="60"/>
      <c r="H18" s="43"/>
    </row>
    <row r="19" spans="1:8" s="37" customFormat="1" ht="9" x14ac:dyDescent="0.2">
      <c r="A19" s="60" t="str">
        <f>" - "&amp;Dados!B25</f>
        <v xml:space="preserve"> - O pagamento do objeto de que trata o PREGÃO ELETRÔNICO 029/2023, será efetuado pela Tesouraria da Prefeitura Municipal de Sumidouro.</v>
      </c>
      <c r="B19" s="60"/>
      <c r="C19" s="60"/>
      <c r="D19" s="60"/>
      <c r="E19" s="60"/>
      <c r="F19" s="60"/>
      <c r="G19" s="60"/>
      <c r="H19" s="43"/>
    </row>
    <row r="20" spans="1:8" s="27" customFormat="1" ht="9" x14ac:dyDescent="0.2">
      <c r="A20" s="60" t="str">
        <f>" - "&amp;Dados!B26</f>
        <v xml:space="preserve"> - Proposta válida por 60 (sessenta) dias</v>
      </c>
      <c r="B20" s="60"/>
      <c r="C20" s="60"/>
      <c r="D20" s="60"/>
      <c r="E20" s="60"/>
      <c r="F20" s="60"/>
      <c r="G20" s="60"/>
      <c r="H20" s="41"/>
    </row>
    <row r="21" spans="1:8" x14ac:dyDescent="0.2">
      <c r="H21" s="44"/>
    </row>
    <row r="22" spans="1:8" x14ac:dyDescent="0.2">
      <c r="H22" s="44"/>
    </row>
  </sheetData>
  <sheetProtection algorithmName="SHA-512" hashValue="M6WMIOu/RQvvX9Qan1GO4ELgB/RZec/6oFZnsIyugG7QCoVPNYMsAkMGfUdtXI/fPe6FQHBENMCK1zpj41bwhA==" saltValue="RKwIaTT08n41X41k4YEPdw==" spinCount="100000" sheet="1" objects="1" scenarios="1"/>
  <autoFilter ref="A11:G20" xr:uid="{00000000-0009-0000-0000-000000000000}"/>
  <mergeCells count="15">
    <mergeCell ref="A20:G20"/>
    <mergeCell ref="B9:G9"/>
    <mergeCell ref="A2:G2"/>
    <mergeCell ref="A17:G17"/>
    <mergeCell ref="A18:G18"/>
    <mergeCell ref="A19:G19"/>
    <mergeCell ref="B8:G8"/>
    <mergeCell ref="A3:G3"/>
    <mergeCell ref="A4:G4"/>
    <mergeCell ref="A5:G5"/>
    <mergeCell ref="F14:G14"/>
    <mergeCell ref="C6:D6"/>
    <mergeCell ref="E6:F6"/>
    <mergeCell ref="F15:G15"/>
    <mergeCell ref="D10:G10"/>
  </mergeCells>
  <phoneticPr fontId="0" type="noConversion"/>
  <conditionalFormatting sqref="F14">
    <cfRule type="expression" dxfId="13" priority="1" stopIfTrue="1">
      <formula>IF($J14="Empate",IF(H14=1,TRUE(),FALSE()),FALSE())</formula>
    </cfRule>
    <cfRule type="expression" dxfId="12" priority="2" stopIfTrue="1">
      <formula>IF(H14="&gt;",FALSE(),IF(H14&gt;0,TRUE(),FALSE()))</formula>
    </cfRule>
    <cfRule type="expression" dxfId="11" priority="3" stopIfTrue="1">
      <formula>IF(H14="&gt;",TRUE(),FALSE())</formula>
    </cfRule>
  </conditionalFormatting>
  <conditionalFormatting sqref="F15:F16">
    <cfRule type="expression" dxfId="10" priority="4" stopIfTrue="1">
      <formula>IF($J14="OK",IF(H14=1,TRUE(),FALSE()),FALSE())</formula>
    </cfRule>
    <cfRule type="expression" dxfId="9" priority="5" stopIfTrue="1">
      <formula>IF($J14="Empate",IF(H14=1,TRUE(),FALSE()),FALSE())</formula>
    </cfRule>
    <cfRule type="expression" dxfId="8" priority="6" stopIfTrue="1">
      <formula>IF($J14="Empate",IF(H14=2,TRUE(),FALSE()),FALSE())</formula>
    </cfRule>
  </conditionalFormatting>
  <conditionalFormatting sqref="H13">
    <cfRule type="expression" dxfId="7" priority="25" stopIfTrue="1">
      <formula>IF(ISTEXT(G13),FALSE(),IF(G13&gt;F13,TRUE(),FALSE()))</formula>
    </cfRule>
  </conditionalFormatting>
  <conditionalFormatting sqref="G13">
    <cfRule type="cellIs" dxfId="6" priority="33" stopIfTrue="1" operator="equal">
      <formula>""</formula>
    </cfRule>
    <cfRule type="expression" dxfId="5" priority="34" stopIfTrue="1">
      <formula>IF(ISTEXT(F13),FALSE(),IF(F13&lt;E13,TRUE(),FALSE()))</formula>
    </cfRule>
  </conditionalFormatting>
  <conditionalFormatting sqref="D13">
    <cfRule type="expression" priority="12" stopIfTrue="1">
      <formula>$A13</formula>
    </cfRule>
  </conditionalFormatting>
  <conditionalFormatting sqref="F13">
    <cfRule type="cellIs" dxfId="4" priority="11" stopIfTrue="1" operator="equal">
      <formula>""</formula>
    </cfRule>
  </conditionalFormatting>
  <conditionalFormatting sqref="B10">
    <cfRule type="cellIs" dxfId="3" priority="8" stopIfTrue="1" operator="equal">
      <formula>$G$1</formula>
    </cfRule>
  </conditionalFormatting>
  <conditionalFormatting sqref="B8:G9">
    <cfRule type="cellIs" dxfId="2" priority="9" stopIfTrue="1" operator="equal">
      <formula>$J$1</formula>
    </cfRule>
  </conditionalFormatting>
  <conditionalFormatting sqref="B13">
    <cfRule type="expression" dxfId="1" priority="10" stopIfTrue="1">
      <formula>IF(#REF!=1,IF(#REF!=0,1,0),0)</formula>
    </cfRule>
  </conditionalFormatting>
  <conditionalFormatting sqref="D10:G10">
    <cfRule type="cellIs" dxfId="0" priority="24" stopIfTrue="1" operator="equal">
      <formula>$E$1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80" fitToHeight="20" orientation="portrait" horizontalDpi="360" verticalDpi="360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IV27"/>
  <sheetViews>
    <sheetView workbookViewId="0">
      <selection activeCell="B5" sqref="B5"/>
    </sheetView>
  </sheetViews>
  <sheetFormatPr defaultRowHeight="12.75" x14ac:dyDescent="0.2"/>
  <cols>
    <col min="1" max="1" width="14.42578125" customWidth="1"/>
    <col min="2" max="2" width="51.85546875" customWidth="1"/>
    <col min="3" max="6" width="18.140625" customWidth="1"/>
    <col min="7" max="7" width="15.42578125" customWidth="1"/>
    <col min="8" max="9" width="19.28515625" customWidth="1"/>
    <col min="10" max="13" width="14.5703125" customWidth="1"/>
    <col min="14" max="15" width="9.28515625" customWidth="1"/>
  </cols>
  <sheetData>
    <row r="1" spans="1:7" x14ac:dyDescent="0.2">
      <c r="A1" s="16" t="s">
        <v>7</v>
      </c>
      <c r="B1" s="57" t="s">
        <v>38</v>
      </c>
      <c r="E1" s="4"/>
      <c r="F1" s="4"/>
      <c r="G1" s="4"/>
    </row>
    <row r="2" spans="1:7" x14ac:dyDescent="0.2">
      <c r="A2" s="16" t="s">
        <v>8</v>
      </c>
      <c r="B2" s="57" t="s">
        <v>39</v>
      </c>
      <c r="E2" s="4"/>
      <c r="F2" s="4"/>
      <c r="G2" s="4"/>
    </row>
    <row r="3" spans="1:7" x14ac:dyDescent="0.2">
      <c r="A3" s="16" t="s">
        <v>9</v>
      </c>
      <c r="B3" s="57" t="s">
        <v>40</v>
      </c>
      <c r="C3" s="5"/>
      <c r="E3" s="4"/>
      <c r="F3" s="4"/>
      <c r="G3" s="4"/>
    </row>
    <row r="4" spans="1:7" x14ac:dyDescent="0.2">
      <c r="A4" s="16" t="s">
        <v>10</v>
      </c>
      <c r="B4" s="57" t="s">
        <v>46</v>
      </c>
      <c r="C4" s="5"/>
      <c r="E4" s="4"/>
      <c r="F4" s="4"/>
      <c r="G4" s="4"/>
    </row>
    <row r="5" spans="1:7" x14ac:dyDescent="0.2">
      <c r="A5" s="16" t="s">
        <v>11</v>
      </c>
      <c r="B5" s="57" t="s">
        <v>36</v>
      </c>
      <c r="C5" s="5"/>
      <c r="E5" s="4"/>
      <c r="F5" s="4"/>
      <c r="G5" s="4"/>
    </row>
    <row r="6" spans="1:7" x14ac:dyDescent="0.2">
      <c r="A6" s="16" t="s">
        <v>26</v>
      </c>
      <c r="B6" s="58" t="s">
        <v>37</v>
      </c>
      <c r="C6" s="5"/>
      <c r="E6" s="4"/>
      <c r="F6" s="4"/>
      <c r="G6" s="4"/>
    </row>
    <row r="7" spans="1:7" x14ac:dyDescent="0.2">
      <c r="A7" s="16" t="s">
        <v>12</v>
      </c>
      <c r="B7" s="57" t="s">
        <v>41</v>
      </c>
      <c r="C7" s="5"/>
      <c r="E7" s="4"/>
      <c r="F7" s="4"/>
      <c r="G7" s="4"/>
    </row>
    <row r="8" spans="1:7" x14ac:dyDescent="0.2">
      <c r="A8" s="25" t="s">
        <v>21</v>
      </c>
      <c r="B8" s="47">
        <v>200000</v>
      </c>
      <c r="C8" s="5"/>
      <c r="E8" s="4"/>
      <c r="F8" s="4"/>
      <c r="G8" s="4"/>
    </row>
    <row r="9" spans="1:7" x14ac:dyDescent="0.2">
      <c r="A9" s="17" t="s">
        <v>0</v>
      </c>
      <c r="E9" s="4"/>
      <c r="F9" s="4"/>
      <c r="G9" s="4"/>
    </row>
    <row r="10" spans="1:7" x14ac:dyDescent="0.2">
      <c r="A10" s="18" t="s">
        <v>2</v>
      </c>
      <c r="E10" s="4"/>
      <c r="F10" s="4"/>
      <c r="G10" s="4"/>
    </row>
    <row r="11" spans="1:7" x14ac:dyDescent="0.2">
      <c r="A11" s="19" t="s">
        <v>6</v>
      </c>
      <c r="E11" s="4"/>
      <c r="F11" s="4"/>
      <c r="G11" s="4"/>
    </row>
    <row r="12" spans="1:7" x14ac:dyDescent="0.2">
      <c r="A12" s="18" t="s">
        <v>18</v>
      </c>
      <c r="E12" s="4"/>
      <c r="F12" s="4"/>
      <c r="G12" s="4"/>
    </row>
    <row r="13" spans="1:7" x14ac:dyDescent="0.2">
      <c r="A13" s="18" t="s">
        <v>22</v>
      </c>
      <c r="E13" s="4"/>
      <c r="F13" s="4"/>
      <c r="G13" s="4"/>
    </row>
    <row r="14" spans="1:7" x14ac:dyDescent="0.2">
      <c r="A14" s="54" t="s">
        <v>33</v>
      </c>
      <c r="E14" s="4"/>
      <c r="F14" s="4"/>
      <c r="G14" s="4"/>
    </row>
    <row r="15" spans="1:7" x14ac:dyDescent="0.2">
      <c r="A15" s="54" t="s">
        <v>34</v>
      </c>
      <c r="E15" s="4"/>
      <c r="F15" s="4"/>
      <c r="G15" s="4"/>
    </row>
    <row r="16" spans="1:7" x14ac:dyDescent="0.2">
      <c r="A16" s="54" t="s">
        <v>35</v>
      </c>
      <c r="B16" s="24"/>
      <c r="E16" s="24"/>
      <c r="F16" s="4"/>
      <c r="G16" s="4"/>
    </row>
    <row r="17" spans="1:256" s="23" customFormat="1" x14ac:dyDescent="0.2">
      <c r="A17" s="22" t="s">
        <v>19</v>
      </c>
      <c r="B17" s="24" t="s">
        <v>42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256" s="23" customFormat="1" x14ac:dyDescent="0.2">
      <c r="A18" s="22" t="s">
        <v>20</v>
      </c>
      <c r="B18" s="12"/>
      <c r="C18" s="12"/>
      <c r="D18" s="12"/>
      <c r="E18" s="12"/>
      <c r="F18" s="12"/>
      <c r="G18" s="24"/>
      <c r="H18" s="24"/>
      <c r="I18" s="24"/>
      <c r="J18" s="24"/>
      <c r="K18" s="24"/>
      <c r="L18" s="24"/>
      <c r="M18" s="24"/>
      <c r="IV18" s="24"/>
    </row>
    <row r="19" spans="1:256" x14ac:dyDescent="0.2">
      <c r="B19" s="24"/>
      <c r="E19" s="4"/>
      <c r="F19" s="50"/>
      <c r="G19" s="24"/>
    </row>
    <row r="20" spans="1:256" x14ac:dyDescent="0.2">
      <c r="B20" s="24"/>
      <c r="E20" s="50"/>
      <c r="F20" s="50"/>
      <c r="G20" s="24"/>
    </row>
    <row r="21" spans="1:256" x14ac:dyDescent="0.2">
      <c r="E21" s="50"/>
      <c r="F21" s="50"/>
      <c r="G21" s="4"/>
    </row>
    <row r="22" spans="1:256" x14ac:dyDescent="0.2">
      <c r="E22" s="50"/>
      <c r="F22" s="50"/>
      <c r="G22" s="4"/>
    </row>
    <row r="23" spans="1:256" ht="51" x14ac:dyDescent="0.2">
      <c r="A23" s="20" t="s">
        <v>13</v>
      </c>
      <c r="B23" s="21" t="s">
        <v>45</v>
      </c>
      <c r="E23" s="4"/>
      <c r="F23" s="4"/>
      <c r="G23" s="4"/>
    </row>
    <row r="24" spans="1:256" ht="38.25" x14ac:dyDescent="0.2">
      <c r="A24" s="20" t="s">
        <v>14</v>
      </c>
      <c r="B24" s="21" t="s">
        <v>32</v>
      </c>
      <c r="E24" s="4"/>
      <c r="F24" s="4"/>
      <c r="G24" s="4"/>
    </row>
    <row r="25" spans="1:256" ht="38.25" x14ac:dyDescent="0.2">
      <c r="A25" s="20" t="s">
        <v>15</v>
      </c>
      <c r="B25" s="58" t="s">
        <v>43</v>
      </c>
      <c r="C25" s="9"/>
      <c r="E25" s="4"/>
      <c r="F25" s="4"/>
      <c r="G25" s="4"/>
    </row>
    <row r="26" spans="1:256" ht="25.5" x14ac:dyDescent="0.2">
      <c r="A26" s="20" t="s">
        <v>16</v>
      </c>
      <c r="B26" s="21" t="s">
        <v>24</v>
      </c>
      <c r="E26" s="4"/>
      <c r="F26" s="4"/>
      <c r="G26" s="4"/>
    </row>
    <row r="27" spans="1:256" ht="25.5" x14ac:dyDescent="0.2">
      <c r="A27" s="20" t="s">
        <v>27</v>
      </c>
      <c r="B27" s="21" t="s">
        <v>29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Quadro de Preços</vt:lpstr>
      <vt:lpstr>Dados</vt:lpstr>
      <vt:lpstr>'Quadro de Preços'!Titulos_de_impressao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PMS</cp:lastModifiedBy>
  <cp:lastPrinted>2023-01-30T12:34:57Z</cp:lastPrinted>
  <dcterms:created xsi:type="dcterms:W3CDTF">2006-04-18T17:38:46Z</dcterms:created>
  <dcterms:modified xsi:type="dcterms:W3CDTF">2023-02-15T17:23:36Z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