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23-23 - Aquisição de Gêneros Alimentícios Para Lanches - SMOTSP\"/>
    </mc:Choice>
  </mc:AlternateContent>
  <xr:revisionPtr revIDLastSave="0" documentId="13_ncr:1_{DC76D8F4-FAB0-4FAD-AE09-37D060F475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Preços'!$A$11:$G$38</definedName>
    <definedName name="_Hlk124412351" localSheetId="1">Dados!$B$23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E6" i="1"/>
  <c r="G13" i="1"/>
  <c r="A4" i="1"/>
  <c r="A37" i="1"/>
  <c r="A38" i="1"/>
  <c r="A36" i="1"/>
  <c r="A35" i="1"/>
  <c r="A6" i="1"/>
  <c r="A5" i="1"/>
  <c r="A3" i="1"/>
  <c r="F34" i="1" l="1"/>
</calcChain>
</file>

<file path=xl/sharedStrings.xml><?xml version="1.0" encoding="utf-8"?>
<sst xmlns="http://schemas.openxmlformats.org/spreadsheetml/2006/main" count="92" uniqueCount="76">
  <si>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</si>
  <si>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</si>
  <si>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</si>
  <si>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</si>
  <si>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</si>
  <si>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</si>
  <si>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</si>
  <si>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</si>
  <si>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</si>
  <si>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</si>
  <si>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</si>
  <si>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</si>
  <si>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</si>
  <si>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</si>
  <si>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</si>
  <si>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</si>
  <si>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</si>
  <si>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</si>
  <si>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</si>
  <si>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</si>
  <si>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</si>
  <si>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</si>
  <si>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</si>
  <si>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</si>
  <si>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</si>
  <si>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</si>
  <si>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</si>
  <si>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</si>
  <si>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</si>
  <si>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</si>
  <si>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MENOR PREÇO POR ITEM</t>
  </si>
  <si>
    <t>Publicação:</t>
  </si>
  <si>
    <t>Prazo:</t>
  </si>
  <si>
    <t>Representante:</t>
  </si>
  <si>
    <t>CPF:</t>
  </si>
  <si>
    <t>Enquadramento:</t>
  </si>
  <si>
    <t>KG</t>
  </si>
  <si>
    <t>UNID</t>
  </si>
  <si>
    <t>PCT</t>
  </si>
  <si>
    <t>Homologação: __/__/2023</t>
  </si>
  <si>
    <t>Previsão Publicação: __/__/2023</t>
  </si>
  <si>
    <t>A administração rejeitará, no todo ou em parte, o fornecimento executado em desacordo com os termos do Edital e seus anexos.</t>
  </si>
  <si>
    <t>ACHOCOLATADO EM LATA METÁLICA 400G (NÃO PACOTE OU POTE PLÁSTICO)</t>
  </si>
  <si>
    <t>AÇUCAR CRISTAL - PCT 5 KG</t>
  </si>
  <si>
    <t>ÁGUA MINERAL NATURAL, POTÁVEL E NÃO GASOSA EM GALÃO 20 LITROS (COMPLETO - INCLUINDO O GALÃO)</t>
  </si>
  <si>
    <t>ÁGUA MINERAL NATURAL, POTÁVEL E NÃO GASOSA EM GALÃO 20 LITROS (SOMENTE ÁGUA)</t>
  </si>
  <si>
    <t>BISCOITO CREAM CRACKER 1º LINHA PCT 400G</t>
  </si>
  <si>
    <t>BISCOITO MAISENA 1º LINHA PCT 400G</t>
  </si>
  <si>
    <t>BISCOITO TIPO ROSQUINHA SABOR CÔCO</t>
  </si>
  <si>
    <t>BOLO REDONDO PADRÃO 500 GRAMAS</t>
  </si>
  <si>
    <t>BOTIJÃO DE GÁS, 13 KG</t>
  </si>
  <si>
    <t>CAFÉ EM PÓ EXTRA FORTE, EMBALAGEM A VÁCUO, PCT 500G, SELO ABIC</t>
  </si>
  <si>
    <t>CAFÉ EM PÓ, TORRADO E MOÍDO, SELO ABIC,EMBALADO A VÁCUO, PCT 500G</t>
  </si>
  <si>
    <t>LEITE INTEGRAL LONGA VIDA UHT (CX DE 01 LITRO)</t>
  </si>
  <si>
    <t>MANTEIGA COM SAL POTE 200G</t>
  </si>
  <si>
    <t>Potes</t>
  </si>
  <si>
    <t>PÃO DE FORMA PACOTE 500G</t>
  </si>
  <si>
    <t>PÃO TIPO FRANCÊS UNIDADE DE 50G</t>
  </si>
  <si>
    <t>PRESUNTO FATIADO</t>
  </si>
  <si>
    <t>QUEIJO MUÇARELA FATIADO</t>
  </si>
  <si>
    <t>SUCO CONCENTRADO INTEGRAL SABOR CAJU GRF PET 1º LINHA DE 1 LITRO</t>
  </si>
  <si>
    <t>SUCO CONCENTRADO INTEGRAL SABOR GOIABA GRF PET 1º LINHA DE 1 LITRO</t>
  </si>
  <si>
    <t>SUCO CONCENTRADO INTEGRAL SABOR MANGA GRF PET 1º LINHA DE 1 LITRO</t>
  </si>
  <si>
    <t>CX</t>
  </si>
  <si>
    <t>Frasco</t>
  </si>
  <si>
    <t>Lata</t>
  </si>
  <si>
    <t>Sec. Obras</t>
  </si>
  <si>
    <t>Sec. Agricultura</t>
  </si>
  <si>
    <t>Sec. Meio Ambiente</t>
  </si>
  <si>
    <t>O pagamento do objeto de que trata o PREGÃO ELETRÔNICO 023/2023, e consequente contrato serão efetuados pela Tesouraria da PREFEITURA MUNICIPAL DE SUMIDOURO no prazo de até 30 dias a contar da emissão do documento de cobrança;</t>
  </si>
  <si>
    <t>Prazo da Ata: 12 meses a contar de sua assinatura.</t>
  </si>
  <si>
    <t>O objeto do presente termo de referência será recebido conforme solicitação das Secretarias, com prazo não superior a 07 dias, após recebimento de cada nota de empenho.</t>
  </si>
  <si>
    <t>PREGÃO ELETRÔNICO Nº 023/2023</t>
  </si>
  <si>
    <t>PROCESSO ADMINISTRATIVO N° 3990/2022 de 19/12/2022</t>
  </si>
  <si>
    <t>EVENTUAL AQUISIÇÃO DE GÊNEROS ALIMENTÍCIOS PARA LANCHE - SRP</t>
  </si>
  <si>
    <t>Abertura das Propostas: 21/03/2023, às 09:00hs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</si>
</sst>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0" fillId="0" borderId="0" xfId="0" applyAlignment="1">
      <alignment horizontal="left" vertical="center" wrapText="1"/>
    </xf>
    <xf numFmtId="0" fontId="0" fillId="8" borderId="4" xfId="0" applyFill="1" applyBorder="1"/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6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justify" vertical="center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</cellXfs>
  <cellStyles count="3">
    <cellStyle name="Moeda" xfId="1" builtinId="4"/>
    <cellStyle name="Normal" xfId="0" builtinId="0"/>
    <cellStyle name="Vírgula" xfId="2" builtinId="3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400082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8155DDB-549D-9D62-4A28-108AB08CD27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23" name="Picture 2" descr="brasãoGIF_300dpi">
          <a:extLst>
            <a:ext uri="{FF2B5EF4-FFF2-40B4-BE49-F238E27FC236}">
              <a16:creationId xmlns:a16="http://schemas.microsoft.com/office/drawing/2014/main" id="{9466CE21-98F7-C906-376C-2F563AEC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285750</xdr:rowOff>
    </xdr:from>
    <xdr:to>
      <xdr:col>6</xdr:col>
      <xdr:colOff>590550</xdr:colOff>
      <xdr:row>3</xdr:row>
      <xdr:rowOff>76200</xdr:rowOff>
    </xdr:to>
    <xdr:grpSp>
      <xdr:nvGrpSpPr>
        <xdr:cNvPr id="1124" name="Group 60">
          <a:extLst>
            <a:ext uri="{FF2B5EF4-FFF2-40B4-BE49-F238E27FC236}">
              <a16:creationId xmlns:a16="http://schemas.microsoft.com/office/drawing/2014/main" id="{B3250165-B7DA-A416-B297-214AB9B32317}"/>
            </a:ext>
          </a:extLst>
        </xdr:cNvPr>
        <xdr:cNvGrpSpPr>
          <a:grpSpLocks/>
        </xdr:cNvGrpSpPr>
      </xdr:nvGrpSpPr>
      <xdr:grpSpPr bwMode="auto">
        <a:xfrm>
          <a:off x="4865204" y="285750"/>
          <a:ext cx="1796498" cy="867189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379FDE05-02FF-14A8-6A1F-A26DA30A5D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C5423774-8999-86F3-FB25-3E1A6B78B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3990/22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49"/>
  <sheetViews>
    <sheetView tabSelected="1" zoomScale="115" zoomScaleNormal="115" zoomScaleSheetLayoutView="100" workbookViewId="0">
      <selection activeCell="F13" sqref="F13"/>
    </sheetView>
  </sheetViews>
  <sheetFormatPr defaultColWidth="9.140625" defaultRowHeight="12.75" x14ac:dyDescent="0.2"/>
  <cols>
    <col min="1" max="1" width="4.5703125" style="1" customWidth="1"/>
    <col min="2" max="2" width="49.85546875" style="2" customWidth="1"/>
    <col min="3" max="3" width="8.28515625" style="1" customWidth="1"/>
    <col min="4" max="4" width="8" style="1" customWidth="1"/>
    <col min="5" max="6" width="10.140625" style="12" customWidth="1"/>
    <col min="7" max="7" width="10.140625" style="11" customWidth="1"/>
    <col min="8" max="8" width="11.85546875" style="38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7"/>
    </row>
    <row r="2" spans="1:11" x14ac:dyDescent="0.2">
      <c r="A2" s="72" t="s">
        <v>19</v>
      </c>
      <c r="B2" s="72"/>
      <c r="C2" s="72"/>
      <c r="D2" s="72"/>
      <c r="E2" s="72"/>
      <c r="F2" s="72"/>
      <c r="G2" s="72"/>
    </row>
    <row r="3" spans="1:11" x14ac:dyDescent="0.2">
      <c r="A3" s="72" t="str">
        <f>UPPER(Dados!B1&amp;"  -  "&amp;Dados!B4)</f>
        <v>PREGÃO ELETRÔNICO Nº 023/2023  -  ABERTURA DAS PROPOSTAS: 21/03/2023, ÀS 09:00HS</v>
      </c>
      <c r="B3" s="72"/>
      <c r="C3" s="72"/>
      <c r="D3" s="72"/>
      <c r="E3" s="72"/>
      <c r="F3" s="72"/>
      <c r="G3" s="72"/>
    </row>
    <row r="4" spans="1:11" x14ac:dyDescent="0.2">
      <c r="A4" s="73" t="str">
        <f>Dados!B3</f>
        <v>EVENTUAL AQUISIÇÃO DE GÊNEROS ALIMENTÍCIOS PARA LANCHE - SRP</v>
      </c>
      <c r="B4" s="73"/>
      <c r="C4" s="73"/>
      <c r="D4" s="73"/>
      <c r="E4" s="73"/>
      <c r="F4" s="73"/>
      <c r="G4" s="73"/>
    </row>
    <row r="5" spans="1:11" x14ac:dyDescent="0.2">
      <c r="A5" s="72" t="str">
        <f>Dados!B2</f>
        <v>PROCESSO ADMINISTRATIVO N° 3990/2022 de 19/12/2022</v>
      </c>
      <c r="B5" s="72"/>
      <c r="C5" s="72"/>
      <c r="D5" s="72"/>
      <c r="E5" s="72"/>
      <c r="F5" s="72"/>
      <c r="G5" s="72"/>
    </row>
    <row r="6" spans="1:11" x14ac:dyDescent="0.2">
      <c r="A6" s="50" t="str">
        <f>Dados!B7</f>
        <v>MENOR PREÇO POR ITEM</v>
      </c>
      <c r="B6" s="50"/>
      <c r="C6" s="70" t="s">
        <v>29</v>
      </c>
      <c r="D6" s="70"/>
      <c r="E6" s="71">
        <f>Dados!B8</f>
        <v>70077.41</v>
      </c>
      <c r="F6" s="71"/>
      <c r="G6" s="50"/>
    </row>
    <row r="7" spans="1:11" ht="2.25" customHeight="1" x14ac:dyDescent="0.2">
      <c r="A7" s="6"/>
      <c r="B7" s="6"/>
      <c r="C7" s="6"/>
      <c r="D7" s="6"/>
      <c r="E7" s="13"/>
      <c r="F7" s="13"/>
      <c r="G7" s="10"/>
    </row>
    <row r="8" spans="1:11" s="8" customFormat="1" ht="12" customHeight="1" x14ac:dyDescent="0.2">
      <c r="A8" s="14" t="s">
        <v>0</v>
      </c>
      <c r="B8" s="63"/>
      <c r="C8" s="63"/>
      <c r="D8" s="63"/>
      <c r="E8" s="63"/>
      <c r="F8" s="63"/>
      <c r="G8" s="63"/>
      <c r="H8" s="39"/>
    </row>
    <row r="9" spans="1:11" s="8" customFormat="1" ht="12" customHeight="1" x14ac:dyDescent="0.2">
      <c r="A9" s="14" t="s">
        <v>1</v>
      </c>
      <c r="B9" s="64"/>
      <c r="C9" s="64"/>
      <c r="D9" s="64"/>
      <c r="E9" s="64"/>
      <c r="F9" s="64"/>
      <c r="G9" s="64"/>
      <c r="H9" s="39"/>
    </row>
    <row r="10" spans="1:11" s="8" customFormat="1" ht="12" customHeight="1" x14ac:dyDescent="0.2">
      <c r="A10" s="14" t="s">
        <v>2</v>
      </c>
      <c r="B10" s="60"/>
      <c r="C10" s="25" t="s">
        <v>8</v>
      </c>
      <c r="D10" s="69"/>
      <c r="E10" s="69"/>
      <c r="F10" s="69"/>
      <c r="G10" s="69"/>
      <c r="H10" s="39"/>
    </row>
    <row r="11" spans="1:11" ht="4.5" customHeight="1" x14ac:dyDescent="0.2">
      <c r="A11" s="3"/>
      <c r="B11" s="27"/>
      <c r="C11" s="27"/>
      <c r="D11" s="27"/>
      <c r="E11" s="48"/>
      <c r="F11" s="28"/>
      <c r="G11" s="29"/>
    </row>
    <row r="12" spans="1:11" s="8" customFormat="1" ht="22.5" x14ac:dyDescent="0.2">
      <c r="A12" s="31" t="s">
        <v>3</v>
      </c>
      <c r="B12" s="31" t="s">
        <v>4</v>
      </c>
      <c r="C12" s="31" t="s">
        <v>5</v>
      </c>
      <c r="D12" s="31" t="s">
        <v>6</v>
      </c>
      <c r="E12" s="44" t="s">
        <v>25</v>
      </c>
      <c r="F12" s="44" t="s">
        <v>26</v>
      </c>
      <c r="G12" s="31" t="s">
        <v>7</v>
      </c>
      <c r="H12" s="39"/>
    </row>
    <row r="13" spans="1:11" s="8" customFormat="1" ht="22.5" x14ac:dyDescent="0.2">
      <c r="A13" s="32">
        <v>1</v>
      </c>
      <c r="B13" s="30" t="s">
        <v>42</v>
      </c>
      <c r="C13" s="33" t="s">
        <v>65</v>
      </c>
      <c r="D13" s="47">
        <v>46</v>
      </c>
      <c r="E13" s="49">
        <v>8.49</v>
      </c>
      <c r="F13" s="59"/>
      <c r="G13" s="34" t="str">
        <f>IF(F13="","",IF(ISTEXT(F13),"NC",F13*D13))</f>
        <v/>
      </c>
      <c r="H13" s="39"/>
      <c r="K13" s="7"/>
    </row>
    <row r="14" spans="1:11" s="8" customFormat="1" ht="11.25" x14ac:dyDescent="0.2">
      <c r="A14" s="32">
        <v>2</v>
      </c>
      <c r="B14" s="30" t="s">
        <v>43</v>
      </c>
      <c r="C14" s="33" t="s">
        <v>38</v>
      </c>
      <c r="D14" s="47">
        <v>202</v>
      </c>
      <c r="E14" s="49">
        <v>20.21</v>
      </c>
      <c r="F14" s="59"/>
      <c r="G14" s="34" t="str">
        <f t="shared" ref="G14:G25" si="0">IF(F14="","",IF(ISTEXT(F14),"NC",F14*D14))</f>
        <v/>
      </c>
      <c r="H14" s="39"/>
      <c r="K14" s="7"/>
    </row>
    <row r="15" spans="1:11" s="8" customFormat="1" ht="22.5" x14ac:dyDescent="0.2">
      <c r="A15" s="32">
        <v>3</v>
      </c>
      <c r="B15" s="30" t="s">
        <v>44</v>
      </c>
      <c r="C15" s="33" t="s">
        <v>37</v>
      </c>
      <c r="D15" s="47">
        <v>9</v>
      </c>
      <c r="E15" s="49">
        <v>28.69</v>
      </c>
      <c r="F15" s="59"/>
      <c r="G15" s="34" t="str">
        <f t="shared" si="0"/>
        <v/>
      </c>
      <c r="H15" s="39"/>
      <c r="K15" s="7"/>
    </row>
    <row r="16" spans="1:11" s="8" customFormat="1" ht="22.5" x14ac:dyDescent="0.2">
      <c r="A16" s="32">
        <v>4</v>
      </c>
      <c r="B16" s="30" t="s">
        <v>45</v>
      </c>
      <c r="C16" s="33" t="s">
        <v>37</v>
      </c>
      <c r="D16" s="47">
        <v>400</v>
      </c>
      <c r="E16" s="49">
        <v>8.17</v>
      </c>
      <c r="F16" s="59"/>
      <c r="G16" s="34" t="str">
        <f t="shared" si="0"/>
        <v/>
      </c>
      <c r="H16" s="39"/>
      <c r="K16" s="7"/>
    </row>
    <row r="17" spans="1:11" s="8" customFormat="1" ht="11.25" x14ac:dyDescent="0.2">
      <c r="A17" s="32">
        <v>5</v>
      </c>
      <c r="B17" s="30" t="s">
        <v>46</v>
      </c>
      <c r="C17" s="33" t="s">
        <v>38</v>
      </c>
      <c r="D17" s="47">
        <v>20</v>
      </c>
      <c r="E17" s="49">
        <v>6.72</v>
      </c>
      <c r="F17" s="59"/>
      <c r="G17" s="34" t="str">
        <f t="shared" si="0"/>
        <v/>
      </c>
      <c r="H17" s="39"/>
      <c r="K17" s="7"/>
    </row>
    <row r="18" spans="1:11" s="8" customFormat="1" ht="11.25" x14ac:dyDescent="0.2">
      <c r="A18" s="32">
        <v>6</v>
      </c>
      <c r="B18" s="30" t="s">
        <v>47</v>
      </c>
      <c r="C18" s="33" t="s">
        <v>38</v>
      </c>
      <c r="D18" s="47">
        <v>20</v>
      </c>
      <c r="E18" s="49">
        <v>6.18</v>
      </c>
      <c r="F18" s="59"/>
      <c r="G18" s="34" t="str">
        <f t="shared" si="0"/>
        <v/>
      </c>
      <c r="H18" s="39"/>
      <c r="K18" s="7"/>
    </row>
    <row r="19" spans="1:11" s="8" customFormat="1" ht="11.25" x14ac:dyDescent="0.2">
      <c r="A19" s="32">
        <v>7</v>
      </c>
      <c r="B19" s="30" t="s">
        <v>48</v>
      </c>
      <c r="C19" s="33" t="s">
        <v>38</v>
      </c>
      <c r="D19" s="47">
        <v>80</v>
      </c>
      <c r="E19" s="49">
        <v>5.92</v>
      </c>
      <c r="F19" s="59"/>
      <c r="G19" s="34" t="str">
        <f t="shared" si="0"/>
        <v/>
      </c>
      <c r="H19" s="39"/>
      <c r="K19" s="7"/>
    </row>
    <row r="20" spans="1:11" s="8" customFormat="1" ht="11.25" x14ac:dyDescent="0.2">
      <c r="A20" s="32">
        <v>8</v>
      </c>
      <c r="B20" s="30" t="s">
        <v>49</v>
      </c>
      <c r="C20" s="33" t="s">
        <v>37</v>
      </c>
      <c r="D20" s="47">
        <v>10</v>
      </c>
      <c r="E20" s="49">
        <v>10.37</v>
      </c>
      <c r="F20" s="59"/>
      <c r="G20" s="34" t="str">
        <f t="shared" si="0"/>
        <v/>
      </c>
      <c r="H20" s="39"/>
      <c r="K20" s="7"/>
    </row>
    <row r="21" spans="1:11" s="8" customFormat="1" ht="11.25" x14ac:dyDescent="0.2">
      <c r="A21" s="32">
        <v>9</v>
      </c>
      <c r="B21" s="30" t="s">
        <v>50</v>
      </c>
      <c r="C21" s="33" t="s">
        <v>37</v>
      </c>
      <c r="D21" s="47">
        <v>5</v>
      </c>
      <c r="E21" s="49">
        <v>118.8</v>
      </c>
      <c r="F21" s="59"/>
      <c r="G21" s="34" t="str">
        <f t="shared" si="0"/>
        <v/>
      </c>
      <c r="H21" s="39"/>
      <c r="K21" s="7"/>
    </row>
    <row r="22" spans="1:11" s="8" customFormat="1" ht="22.5" x14ac:dyDescent="0.2">
      <c r="A22" s="32">
        <v>10</v>
      </c>
      <c r="B22" s="30" t="s">
        <v>51</v>
      </c>
      <c r="C22" s="33" t="s">
        <v>38</v>
      </c>
      <c r="D22" s="47">
        <v>712</v>
      </c>
      <c r="E22" s="49">
        <v>18.420000000000002</v>
      </c>
      <c r="F22" s="59"/>
      <c r="G22" s="34" t="str">
        <f t="shared" si="0"/>
        <v/>
      </c>
      <c r="H22" s="39"/>
      <c r="K22" s="7"/>
    </row>
    <row r="23" spans="1:11" s="8" customFormat="1" ht="22.5" x14ac:dyDescent="0.2">
      <c r="A23" s="32">
        <v>11</v>
      </c>
      <c r="B23" s="30" t="s">
        <v>52</v>
      </c>
      <c r="C23" s="33" t="s">
        <v>38</v>
      </c>
      <c r="D23" s="47">
        <v>140</v>
      </c>
      <c r="E23" s="49">
        <v>18.170000000000002</v>
      </c>
      <c r="F23" s="59"/>
      <c r="G23" s="34" t="str">
        <f t="shared" si="0"/>
        <v/>
      </c>
      <c r="H23" s="39"/>
      <c r="K23" s="7"/>
    </row>
    <row r="24" spans="1:11" s="8" customFormat="1" ht="11.25" x14ac:dyDescent="0.2">
      <c r="A24" s="32">
        <v>12</v>
      </c>
      <c r="B24" s="30" t="s">
        <v>53</v>
      </c>
      <c r="C24" s="33" t="s">
        <v>63</v>
      </c>
      <c r="D24" s="47">
        <v>1594</v>
      </c>
      <c r="E24" s="49">
        <v>5.72</v>
      </c>
      <c r="F24" s="59"/>
      <c r="G24" s="34" t="str">
        <f t="shared" si="0"/>
        <v/>
      </c>
      <c r="H24" s="39"/>
      <c r="K24" s="7"/>
    </row>
    <row r="25" spans="1:11" s="8" customFormat="1" ht="11.25" x14ac:dyDescent="0.2">
      <c r="A25" s="32">
        <v>13</v>
      </c>
      <c r="B25" s="30" t="s">
        <v>54</v>
      </c>
      <c r="C25" s="33" t="s">
        <v>55</v>
      </c>
      <c r="D25" s="47">
        <v>674</v>
      </c>
      <c r="E25" s="49">
        <v>9.98</v>
      </c>
      <c r="F25" s="59"/>
      <c r="G25" s="34" t="str">
        <f t="shared" si="0"/>
        <v/>
      </c>
      <c r="H25" s="39"/>
      <c r="K25" s="7"/>
    </row>
    <row r="26" spans="1:11" s="8" customFormat="1" ht="11.25" x14ac:dyDescent="0.2">
      <c r="A26" s="32">
        <v>14</v>
      </c>
      <c r="B26" s="30" t="s">
        <v>56</v>
      </c>
      <c r="C26" s="33" t="s">
        <v>38</v>
      </c>
      <c r="D26" s="47">
        <v>10</v>
      </c>
      <c r="E26" s="49">
        <v>8.6999999999999993</v>
      </c>
      <c r="F26" s="59"/>
      <c r="G26" s="34" t="str">
        <f t="shared" ref="G26:G32" si="1">IF(F26="","",IF(ISTEXT(F26),"NC",F26*D26))</f>
        <v/>
      </c>
      <c r="H26" s="39"/>
      <c r="K26" s="7"/>
    </row>
    <row r="27" spans="1:11" s="8" customFormat="1" ht="11.25" x14ac:dyDescent="0.2">
      <c r="A27" s="32">
        <v>15</v>
      </c>
      <c r="B27" s="30" t="s">
        <v>57</v>
      </c>
      <c r="C27" s="33" t="s">
        <v>36</v>
      </c>
      <c r="D27" s="47">
        <v>1700</v>
      </c>
      <c r="E27" s="49">
        <v>16.420000000000002</v>
      </c>
      <c r="F27" s="59"/>
      <c r="G27" s="34" t="str">
        <f t="shared" si="1"/>
        <v/>
      </c>
      <c r="H27" s="39"/>
      <c r="K27" s="7"/>
    </row>
    <row r="28" spans="1:11" s="8" customFormat="1" ht="11.25" x14ac:dyDescent="0.2">
      <c r="A28" s="32">
        <v>16</v>
      </c>
      <c r="B28" s="30" t="s">
        <v>58</v>
      </c>
      <c r="C28" s="33" t="s">
        <v>36</v>
      </c>
      <c r="D28" s="47">
        <v>10</v>
      </c>
      <c r="E28" s="49">
        <v>32.9</v>
      </c>
      <c r="F28" s="59"/>
      <c r="G28" s="34" t="str">
        <f t="shared" si="1"/>
        <v/>
      </c>
      <c r="H28" s="39"/>
      <c r="K28" s="7"/>
    </row>
    <row r="29" spans="1:11" s="8" customFormat="1" ht="11.25" x14ac:dyDescent="0.2">
      <c r="A29" s="32">
        <v>17</v>
      </c>
      <c r="B29" s="30" t="s">
        <v>59</v>
      </c>
      <c r="C29" s="33" t="s">
        <v>36</v>
      </c>
      <c r="D29" s="47">
        <v>10</v>
      </c>
      <c r="E29" s="49">
        <v>44.22</v>
      </c>
      <c r="F29" s="59"/>
      <c r="G29" s="34" t="str">
        <f t="shared" si="1"/>
        <v/>
      </c>
      <c r="H29" s="39"/>
      <c r="K29" s="7"/>
    </row>
    <row r="30" spans="1:11" s="8" customFormat="1" ht="22.5" x14ac:dyDescent="0.2">
      <c r="A30" s="32">
        <v>18</v>
      </c>
      <c r="B30" s="30" t="s">
        <v>60</v>
      </c>
      <c r="C30" s="33" t="s">
        <v>64</v>
      </c>
      <c r="D30" s="47">
        <v>10</v>
      </c>
      <c r="E30" s="49">
        <v>9.75</v>
      </c>
      <c r="F30" s="59"/>
      <c r="G30" s="34" t="str">
        <f t="shared" si="1"/>
        <v/>
      </c>
      <c r="H30" s="39"/>
      <c r="K30" s="7"/>
    </row>
    <row r="31" spans="1:11" s="8" customFormat="1" ht="22.5" x14ac:dyDescent="0.2">
      <c r="A31" s="32">
        <v>19</v>
      </c>
      <c r="B31" s="30" t="s">
        <v>61</v>
      </c>
      <c r="C31" s="33" t="s">
        <v>64</v>
      </c>
      <c r="D31" s="47">
        <v>10</v>
      </c>
      <c r="E31" s="49">
        <v>13.1</v>
      </c>
      <c r="F31" s="59"/>
      <c r="G31" s="34" t="str">
        <f t="shared" si="1"/>
        <v/>
      </c>
      <c r="H31" s="39"/>
      <c r="K31" s="7"/>
    </row>
    <row r="32" spans="1:11" s="8" customFormat="1" ht="22.5" x14ac:dyDescent="0.2">
      <c r="A32" s="32">
        <v>20</v>
      </c>
      <c r="B32" s="30" t="s">
        <v>62</v>
      </c>
      <c r="C32" s="33" t="s">
        <v>64</v>
      </c>
      <c r="D32" s="47">
        <v>10</v>
      </c>
      <c r="E32" s="49">
        <v>14.52</v>
      </c>
      <c r="F32" s="59"/>
      <c r="G32" s="34" t="str">
        <f t="shared" si="1"/>
        <v/>
      </c>
      <c r="H32" s="39"/>
      <c r="K32" s="7"/>
    </row>
    <row r="33" spans="1:8" s="26" customFormat="1" ht="9" x14ac:dyDescent="0.2">
      <c r="A33" s="35"/>
      <c r="E33" s="45"/>
      <c r="F33" s="65" t="s">
        <v>27</v>
      </c>
      <c r="G33" s="66"/>
      <c r="H33" s="40"/>
    </row>
    <row r="34" spans="1:8" ht="14.25" customHeight="1" x14ac:dyDescent="0.2">
      <c r="F34" s="67" t="str">
        <f>IF(SUM(G13:G32)=0,"",SUM(G13:G32))</f>
        <v/>
      </c>
      <c r="G34" s="68"/>
      <c r="H34" s="41"/>
    </row>
    <row r="35" spans="1:8" s="36" customFormat="1" ht="9" x14ac:dyDescent="0.2">
      <c r="A35" s="62" t="str">
        <f>" - "&amp;Dados!B23</f>
        <v xml:space="preserve"> - O objeto do presente termo de referência será recebido conforme solicitação das Secretarias, com prazo não superior a 07 dias, após recebimento de cada nota de empenho.</v>
      </c>
      <c r="B35" s="62"/>
      <c r="C35" s="62"/>
      <c r="D35" s="62"/>
      <c r="E35" s="62"/>
      <c r="F35" s="62"/>
      <c r="G35" s="62"/>
      <c r="H35" s="42"/>
    </row>
    <row r="36" spans="1:8" s="36" customFormat="1" ht="9" x14ac:dyDescent="0.2">
      <c r="A36" s="62" t="str">
        <f>" - "&amp;Dados!B24</f>
        <v xml:space="preserve"> - A administração rejeitará, no todo ou em parte, o fornecimento executado em desacordo com os termos do Edital e seus anexos.</v>
      </c>
      <c r="B36" s="62"/>
      <c r="C36" s="62"/>
      <c r="D36" s="62"/>
      <c r="E36" s="62"/>
      <c r="F36" s="62"/>
      <c r="G36" s="62"/>
      <c r="H36" s="42"/>
    </row>
    <row r="37" spans="1:8" s="36" customFormat="1" ht="21" customHeight="1" x14ac:dyDescent="0.2">
      <c r="A37" s="62" t="str">
        <f>" - "&amp;Dados!B25</f>
        <v xml:space="preserve"> - O pagamento do objeto de que trata o PREGÃO ELETRÔNICO 023/2023, e consequente contrato serão efetuados pela Tesouraria da PREFEITURA MUNICIPAL DE SUMIDOURO no prazo de até 30 dias a contar da emissão do documento de cobrança;</v>
      </c>
      <c r="B37" s="62"/>
      <c r="C37" s="62"/>
      <c r="D37" s="62"/>
      <c r="E37" s="62"/>
      <c r="F37" s="62"/>
      <c r="G37" s="62"/>
      <c r="H37" s="42"/>
    </row>
    <row r="38" spans="1:8" s="26" customFormat="1" ht="9" x14ac:dyDescent="0.2">
      <c r="A38" s="62" t="str">
        <f>" - "&amp;Dados!B26</f>
        <v xml:space="preserve"> - Proposta válida por 60 (sessenta) dias</v>
      </c>
      <c r="B38" s="62"/>
      <c r="C38" s="62"/>
      <c r="D38" s="62"/>
      <c r="E38" s="62"/>
      <c r="F38" s="62"/>
      <c r="G38" s="62"/>
      <c r="H38" s="40"/>
    </row>
    <row r="39" spans="1:8" x14ac:dyDescent="0.2">
      <c r="H39" s="43"/>
    </row>
    <row r="40" spans="1:8" x14ac:dyDescent="0.2">
      <c r="H40" s="43"/>
    </row>
    <row r="41" spans="1:8" x14ac:dyDescent="0.2">
      <c r="H41" s="43"/>
    </row>
    <row r="42" spans="1:8" x14ac:dyDescent="0.2">
      <c r="H42" s="43"/>
    </row>
    <row r="43" spans="1:8" x14ac:dyDescent="0.2">
      <c r="H43" s="43"/>
    </row>
    <row r="44" spans="1:8" x14ac:dyDescent="0.2">
      <c r="H44" s="43"/>
    </row>
    <row r="45" spans="1:8" ht="12.75" customHeight="1" x14ac:dyDescent="0.2">
      <c r="B45" s="1"/>
      <c r="G45" s="1"/>
    </row>
    <row r="46" spans="1:8" x14ac:dyDescent="0.2">
      <c r="B46" s="1"/>
      <c r="G46" s="1"/>
    </row>
    <row r="47" spans="1:8" x14ac:dyDescent="0.2">
      <c r="B47" s="1"/>
      <c r="G47" s="1"/>
    </row>
    <row r="48" spans="1:8" x14ac:dyDescent="0.2">
      <c r="B48" s="1"/>
      <c r="G48" s="1"/>
    </row>
    <row r="49" spans="2:7" x14ac:dyDescent="0.2">
      <c r="B49" s="1"/>
      <c r="G49" s="1"/>
    </row>
  </sheetData>
  <autoFilter ref="A11:G38" xr:uid="{00000000-0009-0000-0000-000000000000}"/>
  <mergeCells count="15">
    <mergeCell ref="C6:D6"/>
    <mergeCell ref="E6:F6"/>
    <mergeCell ref="A2:G2"/>
    <mergeCell ref="A3:G3"/>
    <mergeCell ref="A4:G4"/>
    <mergeCell ref="A5:G5"/>
    <mergeCell ref="A35:G35"/>
    <mergeCell ref="A36:G36"/>
    <mergeCell ref="A37:G37"/>
    <mergeCell ref="B8:G8"/>
    <mergeCell ref="A38:G38"/>
    <mergeCell ref="B9:G9"/>
    <mergeCell ref="F33:G33"/>
    <mergeCell ref="F34:G34"/>
    <mergeCell ref="D10:G10"/>
  </mergeCells>
  <phoneticPr fontId="0" type="noConversion"/>
  <conditionalFormatting sqref="F33">
    <cfRule type="expression" dxfId="11" priority="1" stopIfTrue="1">
      <formula>IF($J33="Empate",IF(H33=1,TRUE(),FALSE()),FALSE())</formula>
    </cfRule>
    <cfRule type="expression" dxfId="10" priority="2" stopIfTrue="1">
      <formula>IF(H33="&gt;",FALSE(),IF(H33&gt;0,TRUE(),FALSE()))</formula>
    </cfRule>
    <cfRule type="expression" dxfId="9" priority="3" stopIfTrue="1">
      <formula>IF(H33="&gt;",TRUE(),FALSE())</formula>
    </cfRule>
  </conditionalFormatting>
  <conditionalFormatting sqref="F34">
    <cfRule type="expression" dxfId="8" priority="4" stopIfTrue="1">
      <formula>IF($J33="OK",IF(H33=1,TRUE(),FALSE()),FALSE())</formula>
    </cfRule>
    <cfRule type="expression" dxfId="7" priority="5" stopIfTrue="1">
      <formula>IF($J33="Empate",IF(H33=1,TRUE(),FALSE()),FALSE())</formula>
    </cfRule>
    <cfRule type="expression" dxfId="6" priority="6" stopIfTrue="1">
      <formula>IF($J33="Empate",IF(H33=2,TRUE(),FALSE()),FALSE())</formula>
    </cfRule>
  </conditionalFormatting>
  <conditionalFormatting sqref="F13:F32">
    <cfRule type="cellIs" dxfId="5" priority="11" stopIfTrue="1" operator="equal">
      <formula>""</formula>
    </cfRule>
  </conditionalFormatting>
  <conditionalFormatting sqref="D13:D32">
    <cfRule type="expression" priority="12" stopIfTrue="1">
      <formula>$A13</formula>
    </cfRule>
  </conditionalFormatting>
  <conditionalFormatting sqref="B10">
    <cfRule type="cellIs" dxfId="4" priority="8" stopIfTrue="1" operator="equal">
      <formula>$G$1</formula>
    </cfRule>
  </conditionalFormatting>
  <conditionalFormatting sqref="B8:G9">
    <cfRule type="cellIs" dxfId="3" priority="9" stopIfTrue="1" operator="equal">
      <formula>$J$1</formula>
    </cfRule>
  </conditionalFormatting>
  <conditionalFormatting sqref="B13:B32">
    <cfRule type="expression" dxfId="2" priority="10" stopIfTrue="1">
      <formula>IF(#REF!=1,IF(#REF!=0,1,0),0)</formula>
    </cfRule>
  </conditionalFormatting>
  <conditionalFormatting sqref="D10:G10">
    <cfRule type="cellIs" dxfId="1" priority="24" stopIfTrue="1" operator="equal">
      <formula>$E$1</formula>
    </cfRule>
  </conditionalFormatting>
  <conditionalFormatting sqref="G13:G32">
    <cfRule type="expression" dxfId="0" priority="25" stopIfTrue="1">
      <formula>IF(ISTEXT(F13),FALSE(),IF(F13&gt;E13,TRUE(),FALSE()))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95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4" sqref="B4"/>
    </sheetView>
  </sheetViews>
  <sheetFormatPr defaultRowHeight="12.75" x14ac:dyDescent="0.2"/>
  <cols>
    <col min="1" max="1" width="15" customWidth="1"/>
    <col min="2" max="2" width="51.85546875" customWidth="1"/>
    <col min="3" max="3" width="43.7109375" customWidth="1"/>
    <col min="4" max="7" width="41.140625" customWidth="1"/>
    <col min="8" max="8" width="14" customWidth="1"/>
    <col min="9" max="9" width="19.28515625" customWidth="1"/>
    <col min="10" max="13" width="14.5703125" customWidth="1"/>
    <col min="14" max="15" width="9.28515625" customWidth="1"/>
  </cols>
  <sheetData>
    <row r="1" spans="1:7" x14ac:dyDescent="0.2">
      <c r="A1" s="15" t="s">
        <v>9</v>
      </c>
      <c r="B1" s="56" t="s">
        <v>72</v>
      </c>
      <c r="E1" s="4"/>
      <c r="F1" s="4"/>
      <c r="G1" s="4"/>
    </row>
    <row r="2" spans="1:7" x14ac:dyDescent="0.2">
      <c r="A2" s="15" t="s">
        <v>10</v>
      </c>
      <c r="B2" s="56" t="s">
        <v>73</v>
      </c>
      <c r="E2" s="4"/>
      <c r="F2" s="4"/>
      <c r="G2" s="4"/>
    </row>
    <row r="3" spans="1:7" x14ac:dyDescent="0.2">
      <c r="A3" s="15" t="s">
        <v>11</v>
      </c>
      <c r="B3" s="56" t="s">
        <v>74</v>
      </c>
      <c r="C3" s="5"/>
      <c r="E3" s="52"/>
      <c r="F3" s="4"/>
      <c r="G3" s="4"/>
    </row>
    <row r="4" spans="1:7" x14ac:dyDescent="0.2">
      <c r="A4" s="15" t="s">
        <v>12</v>
      </c>
      <c r="B4" s="56" t="s">
        <v>75</v>
      </c>
      <c r="C4" s="5"/>
      <c r="E4" s="52"/>
      <c r="F4" s="4"/>
      <c r="G4" s="4"/>
    </row>
    <row r="5" spans="1:7" x14ac:dyDescent="0.2">
      <c r="A5" s="15" t="s">
        <v>13</v>
      </c>
      <c r="B5" s="56" t="s">
        <v>39</v>
      </c>
      <c r="C5" s="5"/>
      <c r="E5" s="52"/>
      <c r="F5" s="4"/>
      <c r="G5" s="4"/>
    </row>
    <row r="6" spans="1:7" x14ac:dyDescent="0.2">
      <c r="A6" s="15" t="s">
        <v>31</v>
      </c>
      <c r="B6" s="57" t="s">
        <v>40</v>
      </c>
      <c r="C6" s="5"/>
      <c r="E6" s="52"/>
      <c r="F6" s="4"/>
      <c r="G6" s="4"/>
    </row>
    <row r="7" spans="1:7" x14ac:dyDescent="0.2">
      <c r="A7" s="15" t="s">
        <v>14</v>
      </c>
      <c r="B7" s="5" t="s">
        <v>30</v>
      </c>
      <c r="C7" s="5"/>
      <c r="E7" s="52"/>
      <c r="F7" s="4"/>
      <c r="G7" s="4"/>
    </row>
    <row r="8" spans="1:7" x14ac:dyDescent="0.2">
      <c r="A8" s="24" t="s">
        <v>23</v>
      </c>
      <c r="B8" s="46">
        <v>70077.41</v>
      </c>
      <c r="C8" s="5"/>
      <c r="E8" s="52"/>
      <c r="F8" s="4"/>
      <c r="G8" s="4"/>
    </row>
    <row r="9" spans="1:7" x14ac:dyDescent="0.2">
      <c r="A9" s="16" t="s">
        <v>0</v>
      </c>
      <c r="E9" s="4"/>
      <c r="F9" s="4"/>
      <c r="G9" s="4"/>
    </row>
    <row r="10" spans="1:7" x14ac:dyDescent="0.2">
      <c r="A10" s="17" t="s">
        <v>2</v>
      </c>
      <c r="E10" s="4"/>
      <c r="F10" s="4"/>
      <c r="G10" s="4"/>
    </row>
    <row r="11" spans="1:7" x14ac:dyDescent="0.2">
      <c r="A11" s="18" t="s">
        <v>8</v>
      </c>
      <c r="E11" s="4"/>
      <c r="F11" s="4"/>
      <c r="G11" s="4"/>
    </row>
    <row r="12" spans="1:7" x14ac:dyDescent="0.2">
      <c r="A12" s="17" t="s">
        <v>20</v>
      </c>
      <c r="E12" s="4"/>
      <c r="F12" s="4"/>
      <c r="G12" s="4"/>
    </row>
    <row r="13" spans="1:7" x14ac:dyDescent="0.2">
      <c r="A13" s="17" t="s">
        <v>24</v>
      </c>
      <c r="E13" s="4"/>
      <c r="F13" s="4"/>
      <c r="G13" s="4"/>
    </row>
    <row r="14" spans="1:7" x14ac:dyDescent="0.2">
      <c r="A14" s="54" t="s">
        <v>33</v>
      </c>
      <c r="E14" s="4"/>
      <c r="F14" s="4"/>
      <c r="G14" s="4"/>
    </row>
    <row r="15" spans="1:7" x14ac:dyDescent="0.2">
      <c r="A15" s="54" t="s">
        <v>34</v>
      </c>
      <c r="E15" s="4"/>
      <c r="F15" s="4"/>
      <c r="G15" s="4"/>
    </row>
    <row r="16" spans="1:7" x14ac:dyDescent="0.2">
      <c r="A16" s="54" t="s">
        <v>35</v>
      </c>
      <c r="B16" s="23"/>
      <c r="E16" s="23"/>
      <c r="F16" s="4"/>
      <c r="G16" s="4"/>
    </row>
    <row r="17" spans="1:256" s="22" customFormat="1" x14ac:dyDescent="0.2">
      <c r="A17" s="21" t="s">
        <v>21</v>
      </c>
      <c r="B17" s="23" t="s">
        <v>66</v>
      </c>
      <c r="C17" s="23" t="s">
        <v>67</v>
      </c>
      <c r="D17" s="23" t="s">
        <v>68</v>
      </c>
      <c r="E17" s="53"/>
      <c r="F17" s="55"/>
      <c r="G17" s="53"/>
      <c r="H17" s="23"/>
      <c r="I17" s="23"/>
      <c r="J17" s="23"/>
      <c r="K17" s="23"/>
      <c r="L17" s="23"/>
      <c r="M17" s="23"/>
    </row>
    <row r="18" spans="1:256" s="22" customFormat="1" x14ac:dyDescent="0.2">
      <c r="A18" s="21" t="s">
        <v>22</v>
      </c>
      <c r="B18" s="55"/>
      <c r="C18" s="55"/>
      <c r="D18" s="55"/>
      <c r="E18" s="55"/>
      <c r="F18" s="55"/>
      <c r="G18" s="55"/>
      <c r="H18" s="23"/>
      <c r="I18" s="23"/>
      <c r="J18" s="23"/>
      <c r="K18" s="23"/>
      <c r="L18" s="23"/>
      <c r="M18" s="23"/>
      <c r="IV18" s="23"/>
    </row>
    <row r="19" spans="1:256" x14ac:dyDescent="0.2">
      <c r="B19" s="23"/>
      <c r="E19" s="4"/>
      <c r="F19" s="23"/>
      <c r="G19" s="23"/>
    </row>
    <row r="20" spans="1:256" x14ac:dyDescent="0.2">
      <c r="B20" s="23"/>
      <c r="E20" s="51"/>
      <c r="F20" s="23"/>
      <c r="G20" s="23"/>
    </row>
    <row r="21" spans="1:256" x14ac:dyDescent="0.2">
      <c r="E21" s="51"/>
      <c r="F21" s="51"/>
      <c r="G21" s="51"/>
    </row>
    <row r="22" spans="1:256" x14ac:dyDescent="0.2">
      <c r="E22" s="51"/>
      <c r="F22" s="51"/>
      <c r="G22" s="51"/>
    </row>
    <row r="23" spans="1:256" ht="51" x14ac:dyDescent="0.2">
      <c r="A23" s="19" t="s">
        <v>15</v>
      </c>
      <c r="B23" s="57" t="s">
        <v>71</v>
      </c>
      <c r="D23" s="61"/>
      <c r="E23" s="4"/>
      <c r="F23" s="4"/>
      <c r="G23" s="51"/>
    </row>
    <row r="24" spans="1:256" ht="38.25" x14ac:dyDescent="0.2">
      <c r="A24" s="19" t="s">
        <v>16</v>
      </c>
      <c r="B24" s="20" t="s">
        <v>41</v>
      </c>
      <c r="D24" s="61"/>
      <c r="E24" s="4"/>
      <c r="F24" s="4"/>
      <c r="G24" s="51"/>
    </row>
    <row r="25" spans="1:256" ht="63.75" x14ac:dyDescent="0.2">
      <c r="A25" s="19" t="s">
        <v>17</v>
      </c>
      <c r="B25" s="57" t="s">
        <v>69</v>
      </c>
      <c r="C25" s="9"/>
      <c r="E25" s="4"/>
      <c r="F25" s="4"/>
      <c r="G25" s="51"/>
    </row>
    <row r="26" spans="1:256" ht="25.5" x14ac:dyDescent="0.2">
      <c r="A26" s="19" t="s">
        <v>18</v>
      </c>
      <c r="B26" s="20" t="s">
        <v>28</v>
      </c>
      <c r="E26" s="4"/>
      <c r="F26" s="4"/>
      <c r="G26" s="51"/>
    </row>
    <row r="27" spans="1:256" x14ac:dyDescent="0.2">
      <c r="A27" s="19" t="s">
        <v>32</v>
      </c>
      <c r="B27" s="58" t="s">
        <v>70</v>
      </c>
      <c r="G27" s="51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Quadro de Preços</vt:lpstr>
      <vt:lpstr>Dados</vt:lpstr>
      <vt:lpstr>Dados!_Hlk124412351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2023-01-19T15:11:03Z</cp:lastPrinted>
  <dcterms:created xsi:type="dcterms:W3CDTF">2006-04-18T17:38:46Z</dcterms:created>
  <dcterms:modified xsi:type="dcterms:W3CDTF">2023-03-08T17:30:22Z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2023-03-08T12:47:43Z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b68dfdf9-2dc9-4787-891c-1e2a822d90da</vt:lpwstr>
  </property>
  <property fmtid="{D5CDD505-2E9C-101B-9397-08002B2CF9AE}" pid="8" name="MSIP_Label_defa4170-0d19-0005-0004-bc88714345d2_ActionId">
    <vt:lpwstr>315b5bad-9b4d-4c2c-a8fd-391348f0543a</vt:lpwstr>
  </property>
  <property fmtid="{D5CDD505-2E9C-101B-9397-08002B2CF9AE}" pid="9" name="MSIP_Label_defa4170-0d19-0005-0004-bc88714345d2_ContentBits">
    <vt:lpwstr>0</vt:lpwstr>
  </property>
</Properties>
</file>