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EstaPasta_de_trabalho"/>
  <mc:AlternateContent xmlns:mc="http://schemas.openxmlformats.org/markup-compatibility/2006">
    <mc:Choice Requires="x15">
      <x15ac:absPath xmlns:x15ac="http://schemas.microsoft.com/office/spreadsheetml/2010/11/ac" url="D:\licitacoes\2022\Pregão Eletrônico\Pregão Eletrônico 019-22 - Contratação de Serviços de Limpeza, Asseio e Conservação Predial (Unidades Básicas) - SMS\"/>
    </mc:Choice>
  </mc:AlternateContent>
  <xr:revisionPtr revIDLastSave="0" documentId="13_ncr:1_{A3BDBE70-7A8B-4A22-93B8-F677A6C87C8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0" i="1" l="1"/>
  <c r="D39" i="1"/>
  <c r="D38" i="1"/>
  <c r="D37" i="1"/>
  <c r="D36" i="1"/>
  <c r="D35" i="1"/>
  <c r="D34" i="1"/>
  <c r="D33" i="1"/>
  <c r="D32" i="1"/>
  <c r="D40" i="1" l="1"/>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<sst xmlns="http://schemas.openxmlformats.org/spreadsheetml/2006/main" count="84" uniqueCount="79">
  <si>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</si>
  <si>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</si>
  <si>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</si>
  <si>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</si>
  <si>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</si>
  <si>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</si>
  <si>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</si>
  <si>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</si>
  <si>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</si>
  <si>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</si>
  <si>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</si>
  <si>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</si>
  <si>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</si>
  <si>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</si>
  <si>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</si>
  <si>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</si>
  <si>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</si>
  <si>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</si>
  <si>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</si>
  <si>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</si>
  <si>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</si>
  <si>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</si>
  <si>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</si>
  <si>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</si>
  <si>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</si>
  <si>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</si>
  <si>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</si>
  <si>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</si>
  <si>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</si>
  <si>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</si>
  <si>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</si>
  <si>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</si>
  <si>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</si>
  <si>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</si>
  <si>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</si>
  <si>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</si>
  <si>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</si>
  <si>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</si>
  <si>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</si>
  <si>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</si>
  <si>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</si>
  <si>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</si>
  <si>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</si>
  <si>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</si>
  <si>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</si>
  <si>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</si>
  <si>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MÊS</t>
  </si>
  <si>
    <t>PREGÃO ELETRÔNICO Nº 019/2022</t>
  </si>
  <si>
    <t>PROCESSO ADMINISTRATIVO N° 0167/2022 de 18/01/2022</t>
  </si>
  <si>
    <t>SERVIÇOS DE LIMPEZA, ASSEIO E CONSERVAÇÃO PREDIAL (UNIDADES BÁSICAS)</t>
  </si>
  <si>
    <t>MENOR PREÇO</t>
  </si>
  <si>
    <t>Nº 1801.1030100702.228.3390.39.00-68</t>
  </si>
  <si>
    <t>O Objeto da presente Licitação deverá ser recebido e/ou executado conforme especificação na íntegra do Termo de Referência (Anexo II).</t>
  </si>
  <si>
    <t>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t>
  </si>
  <si>
    <t>O pagamento do objeto de que trata o PREGÃO ELETRÔNICO 019/2022, será efetuado pela Tesouraria da Secretaria Municipal de Saúde de Sumidouro.</t>
  </si>
  <si>
    <t>Prazo do contrato: 12 meses a contar de sua assinatura.</t>
  </si>
  <si>
    <t>Planilha para Composição de Preços, para informar o custo unitário, nos termos do art. 40, §2º, inciso II, c/c art. 7º, §2º inciso II da Lei 8.666/93</t>
  </si>
  <si>
    <t>A</t>
  </si>
  <si>
    <t xml:space="preserve"> VALOR UNITÁRIO </t>
  </si>
  <si>
    <t>VALOR TOTAL</t>
  </si>
  <si>
    <t>A1</t>
  </si>
  <si>
    <t>DESPESAS DE TRANSPORTE, DESLOCAMENTO</t>
  </si>
  <si>
    <t>A2</t>
  </si>
  <si>
    <t xml:space="preserve">DESPESAS COM FUNCIONÁRIOS (COM ENCARGOS)                                                               </t>
  </si>
  <si>
    <t>A3</t>
  </si>
  <si>
    <t>DESPESAS COM MATERIAIS E EQUIPAMENTOS NECESSÁRIOS</t>
  </si>
  <si>
    <t>A4</t>
  </si>
  <si>
    <t>DESPESAS OPERACIONAIS (CUSTOS ADMINISTRATIVOS)</t>
  </si>
  <si>
    <t>A5</t>
  </si>
  <si>
    <t>DESPESAS COM ENCARGOS SOCIAIS DOS SERVIDORES</t>
  </si>
  <si>
    <t xml:space="preserve">OUTRAS - ESPECIFICAR: </t>
  </si>
  <si>
    <t>B</t>
  </si>
  <si>
    <t>VALOR DOS IMPOSTOS E CONTRIBUIÇÕES</t>
  </si>
  <si>
    <t>C</t>
  </si>
  <si>
    <t xml:space="preserve">LUCRO </t>
  </si>
  <si>
    <t>D</t>
  </si>
  <si>
    <t>VALOR EM R$ ( D = A + B + C )</t>
  </si>
  <si>
    <t>Abertura das Propostas: 11/05/2022, às 10:00hs</t>
  </si>
  <si>
    <t>CONTRATAÇÃO DE EMPRESA ESPECIALIZADA PARA PRESTAÇÃO DE SERVIÇO DE LIMPEZA COM 10 (DEZ) AUXILIARES DE SERVIÇOS GERAIS, COM FORNECIMENTO DE EQUIPAMENTOS NECESSÁRIOS PARA ATENDER AS NECESSIDADES DAS 16 (DEZESSEIS) UNIDADES BÁSICAS DE SAÚDE, INCLUINDO PAGAMENTO DE 40% DE INSALUBRIDADE DE TODOS OS FUNCIONÁRIOS, CONFORME PROJETO BÁSICO QUE ACOMPANHA A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</si>
</sst>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9"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7.5"/>
      <name val="Arial"/>
      <family val="2"/>
    </font>
    <font>
      <sz val="7.5"/>
      <name val="Arial"/>
      <family val="2"/>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indexed="43"/>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9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8" fillId="0" borderId="3" xfId="0" applyFont="1" applyBorder="1" applyAlignment="1" applyProtection="1">
      <alignment horizontal="left"/>
      <protection locked="0" hidden="1"/>
    </xf>
    <xf numFmtId="0" fontId="17"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166" fontId="17" fillId="9" borderId="1" xfId="1" applyFont="1" applyFill="1" applyBorder="1" applyAlignment="1" applyProtection="1">
      <alignment horizontal="center" vertical="center" wrapText="1"/>
      <protection locked="0"/>
    </xf>
    <xf numFmtId="166" fontId="17" fillId="10" borderId="1" xfId="1" applyFont="1" applyFill="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wrapText="1"/>
    </xf>
    <xf numFmtId="0" fontId="17" fillId="0" borderId="1" xfId="0" applyFont="1" applyBorder="1" applyAlignment="1">
      <alignment horizontal="right" wrapText="1"/>
    </xf>
    <xf numFmtId="166" fontId="17" fillId="3" borderId="1" xfId="1" applyFont="1" applyFill="1" applyBorder="1" applyAlignment="1">
      <alignment horizontal="center" vertical="center" wrapText="1"/>
    </xf>
    <xf numFmtId="169" fontId="8" fillId="0" borderId="2" xfId="0" applyNumberFormat="1" applyFont="1" applyBorder="1" applyAlignment="1" applyProtection="1">
      <alignment horizontal="center" vertical="center"/>
      <protection locked="0"/>
    </xf>
    <xf numFmtId="0" fontId="1" fillId="0" borderId="0" xfId="0" applyFont="1" applyFill="1"/>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3" fillId="0" borderId="11" xfId="0" applyFont="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706538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0167/22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40"/>
  <sheetViews>
    <sheetView tabSelected="1" zoomScale="115" zoomScaleNormal="115" zoomScaleSheetLayoutView="100" workbookViewId="0">
      <selection activeCell="B14" sqref="B14"/>
    </sheetView>
  </sheetViews>
  <sheetFormatPr defaultRowHeight="12.75" x14ac:dyDescent="0.2"/>
  <cols>
    <col min="1" max="1" width="4.5703125" style="1" customWidth="1"/>
    <col min="2" max="2" width="49.85546875" style="2" customWidth="1"/>
    <col min="3" max="3" width="11.7109375" style="1" customWidth="1"/>
    <col min="4" max="4" width="11.7109375"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84" t="s">
        <v>19</v>
      </c>
      <c r="B2" s="84"/>
      <c r="C2" s="84"/>
      <c r="D2" s="84"/>
      <c r="E2" s="84"/>
      <c r="F2" s="84"/>
      <c r="G2" s="84"/>
    </row>
    <row r="3" spans="1:13" x14ac:dyDescent="0.2">
      <c r="A3" s="84" t="str">
        <f>UPPER(Dados!B1&amp;"  -  "&amp;Dados!B4)</f>
        <v>PREGÃO ELETRÔNICO Nº 019/2022  -  ABERTURA DAS PROPOSTAS: 11/05/2022, ÀS 10:00HS</v>
      </c>
      <c r="B3" s="84"/>
      <c r="C3" s="84"/>
      <c r="D3" s="84"/>
      <c r="E3" s="84"/>
      <c r="F3" s="84"/>
      <c r="G3" s="84"/>
    </row>
    <row r="4" spans="1:13" x14ac:dyDescent="0.2">
      <c r="A4" s="85" t="str">
        <f>Dados!B3</f>
        <v>SERVIÇOS DE LIMPEZA, ASSEIO E CONSERVAÇÃO PREDIAL (UNIDADES BÁSICAS)</v>
      </c>
      <c r="B4" s="85"/>
      <c r="C4" s="85"/>
      <c r="D4" s="85"/>
      <c r="E4" s="85"/>
      <c r="F4" s="85"/>
      <c r="G4" s="85"/>
    </row>
    <row r="5" spans="1:13" x14ac:dyDescent="0.2">
      <c r="A5" s="84" t="str">
        <f>Dados!B2</f>
        <v>PROCESSO ADMINISTRATIVO N° 0167/2022 de 18/01/2022</v>
      </c>
      <c r="B5" s="84"/>
      <c r="C5" s="84"/>
      <c r="D5" s="84"/>
      <c r="E5" s="84"/>
      <c r="F5" s="84"/>
      <c r="G5" s="84"/>
    </row>
    <row r="6" spans="1:13" x14ac:dyDescent="0.2">
      <c r="A6" s="60" t="str">
        <f>Dados!B7</f>
        <v>MENOR PREÇO</v>
      </c>
      <c r="B6" s="60"/>
      <c r="C6" s="82" t="s">
        <v>29</v>
      </c>
      <c r="D6" s="82"/>
      <c r="E6" s="83">
        <f>Dados!B8</f>
        <v>539271.36</v>
      </c>
      <c r="F6" s="83"/>
      <c r="G6" s="60"/>
    </row>
    <row r="7" spans="1:13" ht="2.25" customHeight="1" x14ac:dyDescent="0.2">
      <c r="A7" s="6"/>
      <c r="B7" s="6"/>
      <c r="C7" s="6"/>
      <c r="D7" s="28"/>
      <c r="E7" s="15"/>
      <c r="F7" s="15"/>
      <c r="G7" s="11"/>
    </row>
    <row r="8" spans="1:13" s="8" customFormat="1" ht="12" customHeight="1" x14ac:dyDescent="0.2">
      <c r="A8" s="16" t="s">
        <v>0</v>
      </c>
      <c r="B8" s="87"/>
      <c r="C8" s="87"/>
      <c r="D8" s="87"/>
      <c r="E8" s="87"/>
      <c r="F8" s="87"/>
      <c r="G8" s="87"/>
      <c r="H8" s="48"/>
      <c r="L8" s="41"/>
    </row>
    <row r="9" spans="1:13" s="8" customFormat="1" ht="12" customHeight="1" x14ac:dyDescent="0.2">
      <c r="A9" s="16" t="s">
        <v>1</v>
      </c>
      <c r="B9" s="88"/>
      <c r="C9" s="88"/>
      <c r="D9" s="88"/>
      <c r="E9" s="88"/>
      <c r="F9" s="88"/>
      <c r="G9" s="88"/>
      <c r="H9" s="48"/>
      <c r="L9" s="41"/>
      <c r="M9" s="41"/>
    </row>
    <row r="10" spans="1:13" s="8" customFormat="1" ht="12" customHeight="1" x14ac:dyDescent="0.2">
      <c r="A10" s="16" t="s">
        <v>2</v>
      </c>
      <c r="B10" s="67"/>
      <c r="C10" s="29" t="s">
        <v>8</v>
      </c>
      <c r="D10" s="93"/>
      <c r="E10" s="93"/>
      <c r="F10" s="93"/>
      <c r="G10" s="93"/>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78.75" x14ac:dyDescent="0.2">
      <c r="A13" s="37">
        <v>1</v>
      </c>
      <c r="B13" s="35" t="s">
        <v>78</v>
      </c>
      <c r="C13" s="38" t="s">
        <v>46</v>
      </c>
      <c r="D13" s="56">
        <v>12</v>
      </c>
      <c r="E13" s="59">
        <v>44939.28</v>
      </c>
      <c r="F13" s="79"/>
      <c r="G13" s="39" t="str">
        <f>IF(F13="","",IF(ISTEXT(F13),"NC",F13*D13))</f>
        <v/>
      </c>
      <c r="H13" s="48"/>
      <c r="K13" s="7"/>
      <c r="L13" s="41"/>
    </row>
    <row r="14" spans="1:13" s="30" customFormat="1" ht="9" x14ac:dyDescent="0.2">
      <c r="A14" s="40"/>
      <c r="E14" s="54"/>
      <c r="F14" s="89" t="s">
        <v>27</v>
      </c>
      <c r="G14" s="90"/>
      <c r="H14" s="49"/>
      <c r="L14" s="43"/>
    </row>
    <row r="15" spans="1:13" ht="14.25" customHeight="1" x14ac:dyDescent="0.2">
      <c r="F15" s="91" t="str">
        <f>IF(SUM(G13:G13)=0,"",SUM(G13:G13))</f>
        <v/>
      </c>
      <c r="G15" s="92"/>
      <c r="H15" s="50"/>
    </row>
    <row r="16" spans="1:13" s="44" customFormat="1" ht="9" x14ac:dyDescent="0.2">
      <c r="A16" s="81" t="str">
        <f>" - "&amp;Dados!B23</f>
        <v xml:space="preserve"> - O Objeto da presente Licitação deverá ser recebido e/ou executado conforme especificação na íntegra do Termo de Referência (Anexo II).</v>
      </c>
      <c r="B16" s="81"/>
      <c r="C16" s="81"/>
      <c r="D16" s="81"/>
      <c r="E16" s="81"/>
      <c r="F16" s="81"/>
      <c r="G16" s="81"/>
      <c r="H16" s="51"/>
      <c r="L16" s="45"/>
    </row>
    <row r="17" spans="1:12" s="44" customFormat="1" ht="30" customHeight="1" x14ac:dyDescent="0.2">
      <c r="A17" s="81" t="str">
        <f>" - "&amp;Dados!B24</f>
        <v xml:space="preserve"> - 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v>
      </c>
      <c r="B17" s="81"/>
      <c r="C17" s="81"/>
      <c r="D17" s="81"/>
      <c r="E17" s="81"/>
      <c r="F17" s="81"/>
      <c r="G17" s="81"/>
      <c r="H17" s="51"/>
      <c r="L17" s="45"/>
    </row>
    <row r="18" spans="1:12" s="44" customFormat="1" ht="9" x14ac:dyDescent="0.2">
      <c r="A18" s="81" t="str">
        <f>" - "&amp;Dados!B25</f>
        <v xml:space="preserve"> - O pagamento do objeto de que trata o PREGÃO ELETRÔNICO 019/2022, será efetuado pela Tesouraria da Secretaria Municipal de Saúde de Sumidouro.</v>
      </c>
      <c r="B18" s="81"/>
      <c r="C18" s="81"/>
      <c r="D18" s="81"/>
      <c r="E18" s="81"/>
      <c r="F18" s="81"/>
      <c r="G18" s="81"/>
      <c r="H18" s="51"/>
      <c r="L18" s="45"/>
    </row>
    <row r="19" spans="1:12" s="30" customFormat="1" ht="9" x14ac:dyDescent="0.2">
      <c r="A19" s="81" t="str">
        <f>" - "&amp;Dados!B26</f>
        <v xml:space="preserve"> - Proposta válida por 60 (sessenta) dias</v>
      </c>
      <c r="B19" s="81"/>
      <c r="C19" s="81"/>
      <c r="D19" s="81"/>
      <c r="E19" s="81"/>
      <c r="F19" s="81"/>
      <c r="G19" s="81"/>
      <c r="H19" s="49"/>
      <c r="L19" s="43"/>
    </row>
    <row r="20" spans="1:12" ht="21" customHeight="1" x14ac:dyDescent="0.2">
      <c r="A20" s="81" t="str">
        <f>" - "&amp;Dados!B28</f>
        <v xml:space="preserve"> - A Licitante poderá apresentar prospecto, ficha técnica ou outros documentos com informações que permitam a melhor identificação e qualificação do(s) item(ns) licitado(s);</v>
      </c>
      <c r="B20" s="81"/>
      <c r="C20" s="81"/>
      <c r="D20" s="81"/>
      <c r="E20" s="81"/>
      <c r="F20" s="81"/>
      <c r="G20" s="81"/>
      <c r="H20" s="52"/>
    </row>
    <row r="21" spans="1:12" x14ac:dyDescent="0.2">
      <c r="A21" s="81" t="str">
        <f>" - "&amp;Dados!B29</f>
        <v xml:space="preserve"> - A proposta de preços ajustada ao lance final deverá conter o valor numérico dos preços unitários e totais, não podendo exceder o valor do lance final;</v>
      </c>
      <c r="B21" s="81"/>
      <c r="C21" s="81"/>
      <c r="D21" s="81"/>
      <c r="E21" s="81"/>
      <c r="F21" s="81"/>
      <c r="G21" s="81"/>
      <c r="H21" s="52"/>
    </row>
    <row r="22" spans="1:12" ht="21.75" customHeight="1" x14ac:dyDescent="0.2">
      <c r="A22" s="8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81"/>
      <c r="C22" s="81"/>
      <c r="D22" s="81"/>
      <c r="E22" s="81"/>
      <c r="F22" s="81"/>
      <c r="G22" s="81"/>
      <c r="H22" s="52"/>
    </row>
    <row r="23" spans="1:12" ht="21.75" customHeight="1" x14ac:dyDescent="0.2">
      <c r="A23" s="8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81"/>
      <c r="C23" s="81"/>
      <c r="D23" s="81"/>
      <c r="E23" s="81"/>
      <c r="F23" s="81"/>
      <c r="G23" s="81"/>
      <c r="H23" s="52"/>
    </row>
    <row r="24" spans="1:12" ht="21.75" customHeight="1" x14ac:dyDescent="0.2">
      <c r="A24" s="8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81"/>
      <c r="C24" s="81"/>
      <c r="D24" s="81"/>
      <c r="E24" s="81"/>
      <c r="F24" s="81"/>
      <c r="G24" s="81"/>
      <c r="H24" s="52"/>
    </row>
    <row r="25" spans="1:12" ht="21.75" customHeight="1" x14ac:dyDescent="0.2">
      <c r="A25" s="81" t="str">
        <f>" - "&amp;Dados!B33</f>
        <v xml:space="preserve"> - Declaramos que até a presente data inexistem fatos impeditivos a participação desta empresa ao presente certame licitatório, ciente da obrigatoriedade de declarar ocorrências posteriores;</v>
      </c>
      <c r="B25" s="81"/>
      <c r="C25" s="81"/>
      <c r="D25" s="81"/>
      <c r="E25" s="81"/>
      <c r="F25" s="81"/>
      <c r="G25" s="81"/>
      <c r="H25" s="52"/>
    </row>
    <row r="26" spans="1:12" ht="30" customHeight="1" x14ac:dyDescent="0.2">
      <c r="A26" s="8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81"/>
      <c r="C26" s="81"/>
      <c r="D26" s="81"/>
      <c r="E26" s="81"/>
      <c r="F26" s="81"/>
      <c r="G26" s="81"/>
    </row>
    <row r="27" spans="1:12" ht="25.5" customHeight="1" x14ac:dyDescent="0.2">
      <c r="A27" s="8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81"/>
      <c r="C27" s="81"/>
      <c r="D27" s="81"/>
      <c r="E27" s="81"/>
      <c r="F27" s="81"/>
      <c r="G27" s="81"/>
    </row>
    <row r="30" spans="1:12" ht="33" customHeight="1" x14ac:dyDescent="0.2">
      <c r="A30" s="86" t="s">
        <v>56</v>
      </c>
      <c r="B30" s="86"/>
      <c r="C30" s="86"/>
      <c r="D30" s="86"/>
    </row>
    <row r="31" spans="1:12" ht="18" x14ac:dyDescent="0.2">
      <c r="A31" s="68" t="s">
        <v>57</v>
      </c>
      <c r="B31" s="68" t="s">
        <v>4</v>
      </c>
      <c r="C31" s="69" t="s">
        <v>58</v>
      </c>
      <c r="D31" s="70" t="s">
        <v>59</v>
      </c>
    </row>
    <row r="32" spans="1:12" x14ac:dyDescent="0.15">
      <c r="A32" s="71" t="s">
        <v>60</v>
      </c>
      <c r="B32" s="72" t="s">
        <v>61</v>
      </c>
      <c r="C32" s="73"/>
      <c r="D32" s="74">
        <f>C32*12</f>
        <v>0</v>
      </c>
    </row>
    <row r="33" spans="1:4" x14ac:dyDescent="0.15">
      <c r="A33" s="71" t="s">
        <v>62</v>
      </c>
      <c r="B33" s="72" t="s">
        <v>63</v>
      </c>
      <c r="C33" s="73"/>
      <c r="D33" s="74">
        <f t="shared" ref="D33:D39" si="0">C33*12</f>
        <v>0</v>
      </c>
    </row>
    <row r="34" spans="1:4" x14ac:dyDescent="0.15">
      <c r="A34" s="71" t="s">
        <v>64</v>
      </c>
      <c r="B34" s="72" t="s">
        <v>65</v>
      </c>
      <c r="C34" s="73"/>
      <c r="D34" s="74">
        <f t="shared" si="0"/>
        <v>0</v>
      </c>
    </row>
    <row r="35" spans="1:4" x14ac:dyDescent="0.15">
      <c r="A35" s="71" t="s">
        <v>66</v>
      </c>
      <c r="B35" s="72" t="s">
        <v>67</v>
      </c>
      <c r="C35" s="73"/>
      <c r="D35" s="74">
        <f t="shared" si="0"/>
        <v>0</v>
      </c>
    </row>
    <row r="36" spans="1:4" x14ac:dyDescent="0.15">
      <c r="A36" s="71" t="s">
        <v>68</v>
      </c>
      <c r="B36" s="72" t="s">
        <v>69</v>
      </c>
      <c r="C36" s="73"/>
      <c r="D36" s="74">
        <f t="shared" si="0"/>
        <v>0</v>
      </c>
    </row>
    <row r="37" spans="1:4" x14ac:dyDescent="0.15">
      <c r="A37" s="71" t="s">
        <v>68</v>
      </c>
      <c r="B37" s="72" t="s">
        <v>70</v>
      </c>
      <c r="C37" s="73"/>
      <c r="D37" s="74">
        <f t="shared" si="0"/>
        <v>0</v>
      </c>
    </row>
    <row r="38" spans="1:4" x14ac:dyDescent="0.15">
      <c r="A38" s="75" t="s">
        <v>71</v>
      </c>
      <c r="B38" s="76" t="s">
        <v>72</v>
      </c>
      <c r="C38" s="73"/>
      <c r="D38" s="74">
        <f t="shared" si="0"/>
        <v>0</v>
      </c>
    </row>
    <row r="39" spans="1:4" x14ac:dyDescent="0.15">
      <c r="A39" s="75" t="s">
        <v>73</v>
      </c>
      <c r="B39" s="76" t="s">
        <v>74</v>
      </c>
      <c r="C39" s="73"/>
      <c r="D39" s="74">
        <f t="shared" si="0"/>
        <v>0</v>
      </c>
    </row>
    <row r="40" spans="1:4" x14ac:dyDescent="0.15">
      <c r="A40" s="75" t="s">
        <v>75</v>
      </c>
      <c r="B40" s="77" t="s">
        <v>76</v>
      </c>
      <c r="C40" s="78">
        <f>SUM(C32:C39)</f>
        <v>0</v>
      </c>
      <c r="D40" s="78">
        <f>SUM(D32:D39)</f>
        <v>0</v>
      </c>
    </row>
  </sheetData>
  <autoFilter ref="A11:G19" xr:uid="{00000000-0009-0000-0000-000000000000}"/>
  <mergeCells count="24">
    <mergeCell ref="A30:D30"/>
    <mergeCell ref="A16:G16"/>
    <mergeCell ref="A17:G17"/>
    <mergeCell ref="A18:G18"/>
    <mergeCell ref="B8:G8"/>
    <mergeCell ref="A19:G19"/>
    <mergeCell ref="B9:G9"/>
    <mergeCell ref="F14:G14"/>
    <mergeCell ref="F15:G15"/>
    <mergeCell ref="D10:G10"/>
    <mergeCell ref="A26:G26"/>
    <mergeCell ref="A27:G27"/>
    <mergeCell ref="A20:G20"/>
    <mergeCell ref="A21:G21"/>
    <mergeCell ref="A22:G22"/>
    <mergeCell ref="A23:G23"/>
    <mergeCell ref="A24:G24"/>
    <mergeCell ref="A25:G25"/>
    <mergeCell ref="C6:D6"/>
    <mergeCell ref="E6:F6"/>
    <mergeCell ref="A2:G2"/>
    <mergeCell ref="A3:G3"/>
    <mergeCell ref="A4:G4"/>
    <mergeCell ref="A5:G5"/>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47</v>
      </c>
      <c r="E1" s="4"/>
      <c r="F1" s="4"/>
      <c r="G1" s="4"/>
    </row>
    <row r="2" spans="1:7" x14ac:dyDescent="0.2">
      <c r="A2" s="17" t="s">
        <v>10</v>
      </c>
      <c r="B2" s="5" t="s">
        <v>48</v>
      </c>
      <c r="E2" s="4"/>
      <c r="F2" s="4"/>
      <c r="G2" s="4"/>
    </row>
    <row r="3" spans="1:7" x14ac:dyDescent="0.2">
      <c r="A3" s="17" t="s">
        <v>11</v>
      </c>
      <c r="B3" s="5" t="s">
        <v>49</v>
      </c>
      <c r="C3" s="5"/>
      <c r="E3" s="62"/>
      <c r="F3" s="4"/>
      <c r="G3" s="4"/>
    </row>
    <row r="4" spans="1:7" x14ac:dyDescent="0.2">
      <c r="A4" s="17" t="s">
        <v>12</v>
      </c>
      <c r="B4" s="80" t="s">
        <v>77</v>
      </c>
      <c r="C4" s="5"/>
      <c r="E4" s="62"/>
      <c r="F4" s="4"/>
      <c r="G4" s="4"/>
    </row>
    <row r="5" spans="1:7" x14ac:dyDescent="0.2">
      <c r="A5" s="17" t="s">
        <v>13</v>
      </c>
      <c r="B5" s="10" t="s">
        <v>35</v>
      </c>
      <c r="C5" s="5"/>
      <c r="E5" s="62"/>
      <c r="F5" s="4"/>
      <c r="G5" s="4"/>
    </row>
    <row r="6" spans="1:7" x14ac:dyDescent="0.2">
      <c r="A6" s="17" t="s">
        <v>30</v>
      </c>
      <c r="B6" s="13" t="s">
        <v>36</v>
      </c>
      <c r="C6" s="5"/>
      <c r="E6" s="62"/>
      <c r="F6" s="4"/>
      <c r="G6" s="4"/>
    </row>
    <row r="7" spans="1:7" x14ac:dyDescent="0.2">
      <c r="A7" s="17" t="s">
        <v>14</v>
      </c>
      <c r="B7" s="5" t="s">
        <v>50</v>
      </c>
      <c r="C7" s="5"/>
      <c r="E7" s="62"/>
      <c r="F7" s="4"/>
      <c r="G7" s="4"/>
    </row>
    <row r="8" spans="1:7" x14ac:dyDescent="0.2">
      <c r="A8" s="26" t="s">
        <v>23</v>
      </c>
      <c r="B8" s="55">
        <v>539271.36</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32</v>
      </c>
      <c r="E14" s="4"/>
      <c r="F14" s="4"/>
      <c r="G14" s="4"/>
    </row>
    <row r="15" spans="1:7" x14ac:dyDescent="0.2">
      <c r="A15" s="64" t="s">
        <v>33</v>
      </c>
      <c r="E15" s="4"/>
      <c r="F15" s="4"/>
      <c r="G15" s="4"/>
    </row>
    <row r="16" spans="1:7" x14ac:dyDescent="0.2">
      <c r="A16" s="64" t="s">
        <v>34</v>
      </c>
      <c r="B16" s="25"/>
      <c r="E16" s="25"/>
      <c r="F16" s="4"/>
      <c r="G16" s="4"/>
    </row>
    <row r="17" spans="1:256" s="24" customFormat="1" x14ac:dyDescent="0.2">
      <c r="A17" s="23" t="s">
        <v>21</v>
      </c>
      <c r="B17" s="65" t="s">
        <v>45</v>
      </c>
      <c r="C17" s="25"/>
      <c r="D17" s="25"/>
      <c r="E17" s="25"/>
      <c r="F17" s="25"/>
      <c r="G17" s="25"/>
      <c r="H17" s="25"/>
      <c r="I17" s="25"/>
      <c r="J17" s="25"/>
      <c r="K17" s="25"/>
      <c r="L17" s="25"/>
      <c r="M17" s="25"/>
    </row>
    <row r="18" spans="1:256" s="24" customFormat="1" x14ac:dyDescent="0.2">
      <c r="A18" s="23" t="s">
        <v>22</v>
      </c>
      <c r="B18" s="63" t="s">
        <v>51</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52</v>
      </c>
      <c r="E23" s="4"/>
      <c r="F23" s="4"/>
      <c r="G23" s="61"/>
    </row>
    <row r="24" spans="1:256" ht="76.5" x14ac:dyDescent="0.2">
      <c r="A24" s="21" t="s">
        <v>16</v>
      </c>
      <c r="B24" s="22" t="s">
        <v>53</v>
      </c>
      <c r="E24" s="4"/>
      <c r="F24" s="4"/>
      <c r="G24" s="61"/>
    </row>
    <row r="25" spans="1:256" ht="38.25" x14ac:dyDescent="0.2">
      <c r="A25" s="21" t="s">
        <v>17</v>
      </c>
      <c r="B25" s="57" t="s">
        <v>54</v>
      </c>
      <c r="C25" s="9"/>
      <c r="E25" s="4"/>
      <c r="F25" s="4"/>
      <c r="G25" s="61"/>
    </row>
    <row r="26" spans="1:256" ht="25.5" x14ac:dyDescent="0.2">
      <c r="A26" s="21" t="s">
        <v>18</v>
      </c>
      <c r="B26" s="22" t="s">
        <v>28</v>
      </c>
      <c r="E26" s="4"/>
      <c r="F26" s="4"/>
      <c r="G26" s="61"/>
    </row>
    <row r="27" spans="1:256" x14ac:dyDescent="0.2">
      <c r="A27" s="21" t="s">
        <v>31</v>
      </c>
      <c r="B27" s="66" t="s">
        <v>55</v>
      </c>
      <c r="G27" s="61"/>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2022-04-27T12:40:19Z</cp:lastPrinted>
  <dcterms:created xsi:type="dcterms:W3CDTF">2006-04-18T17:38:46Z</dcterms:created>
  <dcterms:modified xsi:type="dcterms:W3CDTF">2022-04-27T19:19:40Z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