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43-22 - Eventual Aquisição de Gêneros Alimentícios Perecíveis e estocáveis - SMS\"/>
    </mc:Choice>
  </mc:AlternateContent>
  <xr:revisionPtr revIDLastSave="0" documentId="13_ncr:1_{81E3442A-AECF-4CE8-A33B-2AAA98DC4E4E}"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13" i="1"/>
  <c r="A55" i="1" l="1"/>
  <c r="A56" i="1"/>
  <c r="A57" i="1"/>
  <c r="A58" i="1"/>
  <c r="A59" i="1"/>
  <c r="A60" i="1"/>
  <c r="A61" i="1"/>
  <c r="A54" i="1"/>
  <c r="E6" i="1"/>
  <c r="A4" i="1"/>
  <c r="A52" i="1"/>
  <c r="A53" i="1"/>
  <c r="A51" i="1"/>
  <c r="A50" i="1"/>
  <c r="A6" i="1"/>
  <c r="A5" i="1"/>
  <c r="A3" i="1"/>
  <c r="F49" i="1" l="1"/>
</calcChain>
</file>

<file path=xl/sharedStrings.xml><?xml version="1.0" encoding="utf-8"?>
<sst xmlns="http://schemas.openxmlformats.org/spreadsheetml/2006/main" count="128" uniqueCount="99">
  <si>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</si>
  <si>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</si>
  <si>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</si>
  <si>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</si>
  <si>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</si>
  <si>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</si>
  <si>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</si>
  <si>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</si>
  <si>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</si>
  <si>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</si>
  <si>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</si>
  <si>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</si>
  <si>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</si>
  <si>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</si>
  <si>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</si>
  <si>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</si>
  <si>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</si>
  <si>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</si>
  <si>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</si>
  <si>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</si>
  <si>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</si>
  <si>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</si>
  <si>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</si>
  <si>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</si>
  <si>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</si>
  <si>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</si>
  <si>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</si>
  <si>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</si>
  <si>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</si>
  <si>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</si>
  <si>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</si>
  <si>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</si>
  <si>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</si>
  <si>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</si>
  <si>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</si>
  <si>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</si>
  <si>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</si>
  <si>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</si>
  <si>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</si>
  <si>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</si>
  <si>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</si>
  <si>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</si>
  <si>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</si>
  <si>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</si>
  <si>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</si>
  <si>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</si>
  <si>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</si>
  <si>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Frascos</t>
  </si>
  <si>
    <t>Caixas</t>
  </si>
  <si>
    <t>Potes</t>
  </si>
  <si>
    <t>Garrafas</t>
  </si>
  <si>
    <t>ADOÇANTE DIETÉTICO LÍQUIDO À BASE DE STÉVIA PURA, SEM ASPARTAME, SEM SACARINA, SEM SUCRALOSE, SEM CICLAMATO, SEM ACESULFAME, EM EMBALAGEM VARIANDO DE 80 A 90 ML</t>
  </si>
  <si>
    <t>AZEITE PURO DE OLIVA EXTRA VIRGEM COM ACIDEZ MAX. 0,5 %, GRF VIDRO VERDE DE 500 ML</t>
  </si>
  <si>
    <t>CARNE BOVINA (ACÉM EM CUBOS), CONGELADA,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</si>
  <si>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CARNE BOVINA (CHÃ EM BIFE BATIDO) CONGELADA,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</si>
  <si>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CARNE BOVINA (LAGARTO REDONDO), CONGELADA,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</si>
  <si>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CHÁ DE CAMOMILA CX C/ 10 SACHÊS</t>
  </si>
  <si>
    <t>CHÁ DE ERVA-DOCE CX C/ 10 SACHÊS</t>
  </si>
  <si>
    <t>COUVE DE PRIMEIRA - MOLHO, PESO MÍNIMO DE 300 GRAMAS O MOLHO</t>
  </si>
  <si>
    <t>Molho</t>
  </si>
  <si>
    <t>COUVE-FLOR, EXTRA, DIÂMETRO TRANSVERSAL DE 200 MM A UNIDADE, PESO MÍNIMO DE 1,5 KG</t>
  </si>
  <si>
    <t>DIETA NUTRICIONALMENTE COMPLETA NORMOCALÓRICA, NORMOPROTÉICA, EM PÓ, PARA CRIANÇAS DE 1 A 10 ANOS. COM VITAMINAS E MINERAIS PARA USO ORAL E ENTERAL. EMBALAGEM DE NO MÁXIMO 400G (PEDIASURE, NUTREN JR OU SIMILAR)</t>
  </si>
  <si>
    <t xml:space="preserve">Latas </t>
  </si>
  <si>
    <t>DOCE DE BANANADA BARRA DE 1 KG</t>
  </si>
  <si>
    <t xml:space="preserve">ERVILHA LATA 200 G </t>
  </si>
  <si>
    <t>ESPESSANTE PARA ALIMENTOS, INDUSTRIALIZADO, EM PÓ, COM FORMULAÇÃO DESTINADA ESPECIFICAMENTE A PACIENTES DISFÁGICOS, À BASE DE GOMA XANTANA, COM DOSADOR OU COLHER MEDIDA, PREESTABELECIDA PARA O PREPARO DE VISCOSIDADES, SEM SABOR E SEM GLÚTEN. EMBALAGEM DE 125G</t>
  </si>
  <si>
    <t>FÓRMULA INFANTIL DE PARTIDA PARA LACTANTES DE 0 A 6 MESES, COM PROTEÍNA DO SORO DO LEITE E CASEÍNA, GORDURA VEGETAL E LÁCTEA, LACTOSE, PREBIÓTICO, VITAMINA E SAIS MINERAIS. EMBALAGEM COM NO MÁXIMO 400G. (NAN 1, NESTOGENO 1, APTAMIL OU SIMILAR)</t>
  </si>
  <si>
    <t>FÓRMULA INFANTIL EM PÓ DE SEGUIMENTO PARA LACTANTES DE 6 A 12 MESES, COM PROTEÍNA DO SORO DO LEITE E CASEÍNA, GORDURA VEGETAL E LÁCTEA, LACTOSE, PREBIÓTICO, VITAMINA E SAIS MINERAIS. EMBALAGEM COM NO MÁXIMO 400G. (NAN 2, NESTOGENO , APTAMIL 2 OU SIMILAR)</t>
  </si>
  <si>
    <t>FÓRMULA INFANTIL PARA LACTENTES E DE SEGUIMENTO PARA LACTANTES À BASE DE SOJA. FONTE DE ÁCIDOS GRAXOS, COMO DHA E ARA, EMBALAGEM DE 800G (NAN SOJA OU SIMILAR)</t>
  </si>
  <si>
    <t>FÓRMULA PARA NUTRIÇÃO ENTERAL E ORAL, LÍQUIDO, SISTEMA ABERTO, HIPERCALÓRICA (1,5 KCAL/ML), 63 G/L PROTEÍNAS, OSMOLARIDADE: 330 MOSMOL/L. EMBALAGEM DE 1L. (ISOUSOURCE 1,5 OU SIMILAR).</t>
  </si>
  <si>
    <t xml:space="preserve">Unidades </t>
  </si>
  <si>
    <t>FÓRMULA PARA NUTRIÇÃO ENTERAL E ORAL, LÍQUIDO, SISTEMA ABERTO, NORMOCALÓRICA (1,2 KCAL/ML), A BASE DE PROTEÍNA ISOLADA DE SOJA, 44 G/L PROTEÍNAS, SEM FIBRAS, OSMOLARIDADE: 360 MOSMOL/ KG DE ÁGUA. EMBALAGEM DE 1L. (ISOUSOURCE SOYA OU SIMILAR)</t>
  </si>
  <si>
    <t>GELATINA, DIETÉTICA, SEM AÇUCAR, SABORES VARIADOS CX</t>
  </si>
  <si>
    <t>INHAME DEDO - EXTRA - DIÂMETRO DE 55 A 70 MM A UNIDADE</t>
  </si>
  <si>
    <t>LEITE CONDENSADO LATA 395G</t>
  </si>
  <si>
    <t>LEITE EM PÓ DESNATADO LATA 400 G</t>
  </si>
  <si>
    <t>MAMÃO PAPAIA - EXTRA</t>
  </si>
  <si>
    <t>MARGARINA COM SAL POTE 500 G (PRODUTO RECOMENDADO PARA USO CULINÁRIO) (80% DE LIPÍDIOS)</t>
  </si>
  <si>
    <t>MÓDULO ALIMENTAR DE PROTEÍNA, COMPOSTO POR 100% DE PROTEÍNA, ISOLADA DO SORO DO LEITE, PARA DIETA ENTERAL OU ORAL, FORNECENDO NO MÍNIMO 90% DE PROTEÍNA, COM VARIAÇÃO ACEITÁVEL 5%, DE SABOR NEUTRO OU SEM SABOR, LATA DE ATÉ 300 GRAMAS</t>
  </si>
  <si>
    <t>MÓDULO ALIMENTAR, 100% MALTODEXTRINA, PARA DIETA ENTERAL OU ORAL SEM SABOR, SACHÊ DE 25 GRAMAS</t>
  </si>
  <si>
    <t>MÓDULO DE SIMBIÓTICO, EM SACHÊ DE 2 GRAMAS, CONTENDO PREBIÓTICO E PELO MENOS UM DOS SEGUINTES GÊNEROS DE PROBÓTICOS: LACTOBACILLUS E/OUBIFIBAVTERIUM, SEM ADIÇÃO DE OUTROS COMPONENTES COMO VITAMINAS E MINERAIS, CAIXA CONTEM 30 UNIDADES</t>
  </si>
  <si>
    <t>MOLHO DE TOMATE REFOGADO LATA 340G</t>
  </si>
  <si>
    <t>ÓLEO DE SOJA FRASCO 900 ML</t>
  </si>
  <si>
    <t>ORÉGANO, PACOTE COM 250 GRAMAS</t>
  </si>
  <si>
    <t>Pacotes</t>
  </si>
  <si>
    <t>PEPINO CAIPIRA, COMPRIMENTO MÍNIMO DE 20 CM A UNIDADE</t>
  </si>
  <si>
    <t>REPOLHO ROXO, DE PRIMEIRA, PESO MÍNIMO DE 1KG A UNIDADE</t>
  </si>
  <si>
    <t>SUPLEMENTO NUTRICIONALMENTE COMPLETO EM PÓ PARA ADULTOS COM MAIS DE 50 ANOS E IDOSOS, SEM ADIÇÃO DE AÇUCARES E COM 20 G DE PROTEÍNAS, COMO PORÇÃO DIÁRIA. EMBALAGEM EM PÓ, LATA COM NO MÁXIMO 400G (NUTREN SENIOR OU SIMILAR).</t>
  </si>
  <si>
    <t>SUPLEMENTO NUTRICIONALMENTE COMPLETO EM PÓ, RICO EM VITAMINAS E MINERAIS COM EXCELENTE PERFIL LIPÍDICO, ISENDO DE GLÚTEN. INDICADO PARA RECUPERAR OU MANTER O PESO E CONTROLE GLICÊMICO DE ADULTOS E IDOSOS DIABÉTICOS. EMBALAGEM EM PÓ, LATA COM NO MÁXIMO 400G (GLUCERNA OU SIMILAR).</t>
  </si>
  <si>
    <t>TRIGLICERÍDEOS DE CADEIA MÉDIA, COM AGE PARA DIETA ENTERAL OU ORAL, SACHÊ DE 1G. CAIXA COM 30 UNIDADES</t>
  </si>
  <si>
    <t>KG</t>
  </si>
  <si>
    <t>PREGÃO ELETRÔNICO Nº 043/2022</t>
  </si>
  <si>
    <t>PROCESSO ADMINISTRATIVO N° 1538/2022 de 19/05/2022</t>
  </si>
  <si>
    <t>O objeto do presente termo de referência será recebido em remessa parcelada de acordo com a necessidade de estoque e requerido pelo nutricionista responsável não podendo ser superior a 15 dias úteis após recebimento da nota de empenho.</t>
  </si>
  <si>
    <t>Os itens deverão ser entregues, no endereço: Setor de Almoxarifado, no horário das 09:00 às  12:00 horas e de 14:00  às 17:00 horas, ou outro local indicado pela administração pública. Sendo o frete, carga e descarga por conta do fornecedor até o local indicado.</t>
  </si>
  <si>
    <t>O pagamento do objeto de que trata o PREGÃO ELETRÔNICO 043/2022, será efetuado pela Tesouraria da Secretaria Municipal de Saúde de Sumidouro.</t>
  </si>
  <si>
    <t>Prazo da Ata: 06 meses a contar de sua assinatura.</t>
  </si>
  <si>
    <t>Abertura das Propostas: 27/07/2022, às 10:00hs</t>
  </si>
  <si>
    <t>EVENTUAL AQUISIÇÃO DE GÊNEROS ALIMENTÍCIOS PERECÍVEIS E ESTOCÁVEIS - SRP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</si>
</sst>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applyFill="1"/>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308973</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56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1538/22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61"/>
  <sheetViews>
    <sheetView tabSelected="1" zoomScale="115" zoomScaleNormal="115" zoomScaleSheetLayoutView="100" workbookViewId="0">
      <selection activeCell="B13" sqref="B13"/>
    </sheetView>
  </sheetViews>
  <sheetFormatPr defaultRowHeight="12.75" x14ac:dyDescent="0.2"/>
  <cols>
    <col min="1" max="1" width="4.5703125" style="1" customWidth="1"/>
    <col min="2" max="2" width="49.85546875" style="2" customWidth="1"/>
    <col min="3" max="3" width="9.710937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2" t="s">
        <v>19</v>
      </c>
      <c r="B2" s="82"/>
      <c r="C2" s="82"/>
      <c r="D2" s="82"/>
      <c r="E2" s="82"/>
      <c r="F2" s="82"/>
      <c r="G2" s="82"/>
    </row>
    <row r="3" spans="1:13" x14ac:dyDescent="0.2">
      <c r="A3" s="82" t="str">
        <f>UPPER(Dados!B1&amp;"  -  "&amp;Dados!B4)</f>
        <v>PREGÃO ELETRÔNICO Nº 043/2022  -  ABERTURA DAS PROPOSTAS: 27/07/2022, ÀS 10:00HS</v>
      </c>
      <c r="B3" s="82"/>
      <c r="C3" s="82"/>
      <c r="D3" s="82"/>
      <c r="E3" s="82"/>
      <c r="F3" s="82"/>
      <c r="G3" s="82"/>
    </row>
    <row r="4" spans="1:13" x14ac:dyDescent="0.2">
      <c r="A4" s="83" t="str">
        <f>Dados!B3</f>
        <v>EVENTUAL AQUISIÇÃO DE GÊNEROS ALIMENTÍCIOS PERECÍVEIS E ESTOCÁVEIS - SRP</v>
      </c>
      <c r="B4" s="83"/>
      <c r="C4" s="83"/>
      <c r="D4" s="83"/>
      <c r="E4" s="83"/>
      <c r="F4" s="83"/>
      <c r="G4" s="83"/>
    </row>
    <row r="5" spans="1:13" x14ac:dyDescent="0.2">
      <c r="A5" s="82" t="str">
        <f>Dados!B2</f>
        <v>PROCESSO ADMINISTRATIVO N° 1538/2022 de 19/05/2022</v>
      </c>
      <c r="B5" s="82"/>
      <c r="C5" s="82"/>
      <c r="D5" s="82"/>
      <c r="E5" s="82"/>
      <c r="F5" s="82"/>
      <c r="G5" s="82"/>
    </row>
    <row r="6" spans="1:13" x14ac:dyDescent="0.2">
      <c r="A6" s="62" t="str">
        <f>Dados!B7</f>
        <v>MENOR PREÇO POR ITEM</v>
      </c>
      <c r="B6" s="62"/>
      <c r="C6" s="80" t="s">
        <v>29</v>
      </c>
      <c r="D6" s="80"/>
      <c r="E6" s="81">
        <f>Dados!B8</f>
        <v>120595.68000000001</v>
      </c>
      <c r="F6" s="81"/>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33.75" x14ac:dyDescent="0.2">
      <c r="A13" s="37">
        <v>1</v>
      </c>
      <c r="B13" s="35" t="s">
        <v>51</v>
      </c>
      <c r="C13" s="38" t="s">
        <v>47</v>
      </c>
      <c r="D13" s="58">
        <v>80</v>
      </c>
      <c r="E13" s="61">
        <v>15.9</v>
      </c>
      <c r="F13" s="56"/>
      <c r="G13" s="39" t="str">
        <f>IF(F13="","",IF(ISTEXT(F13),"NC",F13*D13))</f>
        <v/>
      </c>
      <c r="H13" s="49"/>
      <c r="K13" s="7"/>
      <c r="L13" s="42"/>
    </row>
    <row r="14" spans="1:13" s="8" customFormat="1" ht="22.5" x14ac:dyDescent="0.2">
      <c r="A14" s="37">
        <v>2</v>
      </c>
      <c r="B14" s="35" t="s">
        <v>52</v>
      </c>
      <c r="C14" s="38" t="s">
        <v>50</v>
      </c>
      <c r="D14" s="58">
        <v>92</v>
      </c>
      <c r="E14" s="61">
        <v>25.41</v>
      </c>
      <c r="F14" s="56"/>
      <c r="G14" s="39" t="str">
        <f t="shared" ref="G14:G47" si="0">IF(F14="","",IF(ISTEXT(F14),"NC",F14*D14))</f>
        <v/>
      </c>
      <c r="H14" s="49"/>
      <c r="K14" s="7"/>
      <c r="L14" s="42"/>
    </row>
    <row r="15" spans="1:13" s="8" customFormat="1" ht="101.25" x14ac:dyDescent="0.2">
      <c r="A15" s="37">
        <v>3</v>
      </c>
      <c r="B15" s="35" t="s">
        <v>53</v>
      </c>
      <c r="C15" s="38" t="s">
        <v>90</v>
      </c>
      <c r="D15" s="58">
        <v>700</v>
      </c>
      <c r="E15" s="61">
        <v>34.58</v>
      </c>
      <c r="F15" s="56"/>
      <c r="G15" s="39" t="str">
        <f t="shared" si="0"/>
        <v/>
      </c>
      <c r="H15" s="49"/>
      <c r="K15" s="7"/>
      <c r="L15" s="42"/>
    </row>
    <row r="16" spans="1:13" s="8" customFormat="1" ht="101.25" x14ac:dyDescent="0.2">
      <c r="A16" s="37">
        <v>4</v>
      </c>
      <c r="B16" s="35" t="s">
        <v>54</v>
      </c>
      <c r="C16" s="38" t="s">
        <v>90</v>
      </c>
      <c r="D16" s="58">
        <v>700</v>
      </c>
      <c r="E16" s="61">
        <v>44.44</v>
      </c>
      <c r="F16" s="56"/>
      <c r="G16" s="39" t="str">
        <f t="shared" si="0"/>
        <v/>
      </c>
      <c r="H16" s="49"/>
      <c r="K16" s="7"/>
      <c r="L16" s="42"/>
    </row>
    <row r="17" spans="1:12" s="8" customFormat="1" ht="101.25" x14ac:dyDescent="0.2">
      <c r="A17" s="37">
        <v>5</v>
      </c>
      <c r="B17" s="35" t="s">
        <v>55</v>
      </c>
      <c r="C17" s="38" t="s">
        <v>90</v>
      </c>
      <c r="D17" s="58">
        <v>550</v>
      </c>
      <c r="E17" s="61">
        <v>41.18</v>
      </c>
      <c r="F17" s="56"/>
      <c r="G17" s="39" t="str">
        <f t="shared" si="0"/>
        <v/>
      </c>
      <c r="H17" s="49"/>
      <c r="K17" s="7"/>
      <c r="L17" s="42"/>
    </row>
    <row r="18" spans="1:12" s="8" customFormat="1" ht="11.25" x14ac:dyDescent="0.2">
      <c r="A18" s="37">
        <v>6</v>
      </c>
      <c r="B18" s="35" t="s">
        <v>56</v>
      </c>
      <c r="C18" s="38" t="s">
        <v>48</v>
      </c>
      <c r="D18" s="58">
        <v>150</v>
      </c>
      <c r="E18" s="61">
        <v>3.7</v>
      </c>
      <c r="F18" s="56"/>
      <c r="G18" s="39" t="str">
        <f t="shared" si="0"/>
        <v/>
      </c>
      <c r="H18" s="49"/>
      <c r="K18" s="7"/>
      <c r="L18" s="42"/>
    </row>
    <row r="19" spans="1:12" s="8" customFormat="1" ht="11.25" x14ac:dyDescent="0.2">
      <c r="A19" s="37">
        <v>7</v>
      </c>
      <c r="B19" s="35" t="s">
        <v>57</v>
      </c>
      <c r="C19" s="38" t="s">
        <v>48</v>
      </c>
      <c r="D19" s="58">
        <v>150</v>
      </c>
      <c r="E19" s="61">
        <v>3.98</v>
      </c>
      <c r="F19" s="56"/>
      <c r="G19" s="39" t="str">
        <f t="shared" si="0"/>
        <v/>
      </c>
      <c r="H19" s="49"/>
      <c r="K19" s="7"/>
      <c r="L19" s="42"/>
    </row>
    <row r="20" spans="1:12" s="8" customFormat="1" ht="22.5" x14ac:dyDescent="0.2">
      <c r="A20" s="37">
        <v>8</v>
      </c>
      <c r="B20" s="35" t="s">
        <v>58</v>
      </c>
      <c r="C20" s="38" t="s">
        <v>59</v>
      </c>
      <c r="D20" s="58">
        <v>500</v>
      </c>
      <c r="E20" s="61">
        <v>1.96</v>
      </c>
      <c r="F20" s="56"/>
      <c r="G20" s="39" t="str">
        <f t="shared" si="0"/>
        <v/>
      </c>
      <c r="H20" s="49"/>
      <c r="K20" s="7"/>
      <c r="L20" s="42"/>
    </row>
    <row r="21" spans="1:12" s="8" customFormat="1" ht="22.5" x14ac:dyDescent="0.2">
      <c r="A21" s="37">
        <v>9</v>
      </c>
      <c r="B21" s="35" t="s">
        <v>60</v>
      </c>
      <c r="C21" s="38" t="s">
        <v>90</v>
      </c>
      <c r="D21" s="58">
        <v>110</v>
      </c>
      <c r="E21" s="61">
        <v>5.99</v>
      </c>
      <c r="F21" s="56"/>
      <c r="G21" s="39" t="str">
        <f t="shared" si="0"/>
        <v/>
      </c>
      <c r="H21" s="49"/>
      <c r="K21" s="7"/>
      <c r="L21" s="42"/>
    </row>
    <row r="22" spans="1:12" s="8" customFormat="1" ht="45" x14ac:dyDescent="0.2">
      <c r="A22" s="37">
        <v>10</v>
      </c>
      <c r="B22" s="35" t="s">
        <v>61</v>
      </c>
      <c r="C22" s="38" t="s">
        <v>62</v>
      </c>
      <c r="D22" s="58">
        <v>20</v>
      </c>
      <c r="E22" s="61">
        <v>89.3</v>
      </c>
      <c r="F22" s="56"/>
      <c r="G22" s="39" t="str">
        <f t="shared" si="0"/>
        <v/>
      </c>
      <c r="H22" s="49"/>
      <c r="K22" s="7"/>
      <c r="L22" s="42"/>
    </row>
    <row r="23" spans="1:12" s="8" customFormat="1" ht="11.25" x14ac:dyDescent="0.2">
      <c r="A23" s="37">
        <v>11</v>
      </c>
      <c r="B23" s="35" t="s">
        <v>63</v>
      </c>
      <c r="C23" s="38" t="s">
        <v>90</v>
      </c>
      <c r="D23" s="58">
        <v>70</v>
      </c>
      <c r="E23" s="61">
        <v>16</v>
      </c>
      <c r="F23" s="56"/>
      <c r="G23" s="39" t="str">
        <f t="shared" si="0"/>
        <v/>
      </c>
      <c r="H23" s="49"/>
      <c r="K23" s="7"/>
      <c r="L23" s="42"/>
    </row>
    <row r="24" spans="1:12" s="8" customFormat="1" ht="11.25" x14ac:dyDescent="0.2">
      <c r="A24" s="37">
        <v>12</v>
      </c>
      <c r="B24" s="35" t="s">
        <v>64</v>
      </c>
      <c r="C24" s="38" t="s">
        <v>62</v>
      </c>
      <c r="D24" s="58">
        <v>148</v>
      </c>
      <c r="E24" s="61">
        <v>3.65</v>
      </c>
      <c r="F24" s="56"/>
      <c r="G24" s="39" t="str">
        <f t="shared" si="0"/>
        <v/>
      </c>
      <c r="H24" s="49"/>
      <c r="K24" s="7"/>
      <c r="L24" s="42"/>
    </row>
    <row r="25" spans="1:12" s="8" customFormat="1" ht="67.5" x14ac:dyDescent="0.2">
      <c r="A25" s="37">
        <v>13</v>
      </c>
      <c r="B25" s="35" t="s">
        <v>65</v>
      </c>
      <c r="C25" s="38" t="s">
        <v>62</v>
      </c>
      <c r="D25" s="58">
        <v>6</v>
      </c>
      <c r="E25" s="61">
        <v>97</v>
      </c>
      <c r="F25" s="56"/>
      <c r="G25" s="39" t="str">
        <f t="shared" si="0"/>
        <v/>
      </c>
      <c r="H25" s="49"/>
      <c r="K25" s="7"/>
      <c r="L25" s="42"/>
    </row>
    <row r="26" spans="1:12" s="8" customFormat="1" ht="56.25" x14ac:dyDescent="0.2">
      <c r="A26" s="37">
        <v>14</v>
      </c>
      <c r="B26" s="35" t="s">
        <v>66</v>
      </c>
      <c r="C26" s="38" t="s">
        <v>62</v>
      </c>
      <c r="D26" s="58">
        <v>20</v>
      </c>
      <c r="E26" s="61">
        <v>34.83</v>
      </c>
      <c r="F26" s="56"/>
      <c r="G26" s="39" t="str">
        <f t="shared" si="0"/>
        <v/>
      </c>
      <c r="H26" s="49"/>
      <c r="K26" s="7"/>
      <c r="L26" s="42"/>
    </row>
    <row r="27" spans="1:12" s="8" customFormat="1" ht="56.25" x14ac:dyDescent="0.2">
      <c r="A27" s="37">
        <v>15</v>
      </c>
      <c r="B27" s="35" t="s">
        <v>67</v>
      </c>
      <c r="C27" s="38" t="s">
        <v>62</v>
      </c>
      <c r="D27" s="58">
        <v>10</v>
      </c>
      <c r="E27" s="61">
        <v>75.06</v>
      </c>
      <c r="F27" s="56"/>
      <c r="G27" s="39" t="str">
        <f t="shared" si="0"/>
        <v/>
      </c>
      <c r="H27" s="49"/>
      <c r="K27" s="7"/>
      <c r="L27" s="42"/>
    </row>
    <row r="28" spans="1:12" s="8" customFormat="1" ht="33.75" x14ac:dyDescent="0.2">
      <c r="A28" s="37">
        <v>16</v>
      </c>
      <c r="B28" s="35" t="s">
        <v>68</v>
      </c>
      <c r="C28" s="38" t="s">
        <v>62</v>
      </c>
      <c r="D28" s="58">
        <v>10</v>
      </c>
      <c r="E28" s="61">
        <v>65.78</v>
      </c>
      <c r="F28" s="56"/>
      <c r="G28" s="39" t="str">
        <f t="shared" si="0"/>
        <v/>
      </c>
      <c r="H28" s="49"/>
      <c r="K28" s="7"/>
      <c r="L28" s="42"/>
    </row>
    <row r="29" spans="1:12" s="8" customFormat="1" ht="45" x14ac:dyDescent="0.2">
      <c r="A29" s="37">
        <v>17</v>
      </c>
      <c r="B29" s="35" t="s">
        <v>69</v>
      </c>
      <c r="C29" s="38" t="s">
        <v>70</v>
      </c>
      <c r="D29" s="58">
        <v>50</v>
      </c>
      <c r="E29" s="61">
        <v>50.39</v>
      </c>
      <c r="F29" s="56"/>
      <c r="G29" s="39" t="str">
        <f t="shared" si="0"/>
        <v/>
      </c>
      <c r="H29" s="49"/>
      <c r="K29" s="7"/>
      <c r="L29" s="42"/>
    </row>
    <row r="30" spans="1:12" s="8" customFormat="1" ht="56.25" x14ac:dyDescent="0.2">
      <c r="A30" s="37">
        <v>18</v>
      </c>
      <c r="B30" s="35" t="s">
        <v>71</v>
      </c>
      <c r="C30" s="38" t="s">
        <v>70</v>
      </c>
      <c r="D30" s="58">
        <v>50</v>
      </c>
      <c r="E30" s="61">
        <v>28.18</v>
      </c>
      <c r="F30" s="56"/>
      <c r="G30" s="39" t="str">
        <f t="shared" si="0"/>
        <v/>
      </c>
      <c r="H30" s="49"/>
      <c r="K30" s="7"/>
      <c r="L30" s="42"/>
    </row>
    <row r="31" spans="1:12" s="8" customFormat="1" ht="11.25" x14ac:dyDescent="0.2">
      <c r="A31" s="37">
        <v>19</v>
      </c>
      <c r="B31" s="35" t="s">
        <v>72</v>
      </c>
      <c r="C31" s="38" t="s">
        <v>48</v>
      </c>
      <c r="D31" s="58">
        <v>24</v>
      </c>
      <c r="E31" s="61">
        <v>3.24</v>
      </c>
      <c r="F31" s="56"/>
      <c r="G31" s="39" t="str">
        <f t="shared" si="0"/>
        <v/>
      </c>
      <c r="H31" s="49"/>
      <c r="K31" s="7"/>
      <c r="L31" s="42"/>
    </row>
    <row r="32" spans="1:12" s="8" customFormat="1" ht="11.25" x14ac:dyDescent="0.2">
      <c r="A32" s="37">
        <v>20</v>
      </c>
      <c r="B32" s="35" t="s">
        <v>73</v>
      </c>
      <c r="C32" s="38" t="s">
        <v>90</v>
      </c>
      <c r="D32" s="58">
        <v>380</v>
      </c>
      <c r="E32" s="61">
        <v>7.57</v>
      </c>
      <c r="F32" s="56"/>
      <c r="G32" s="39" t="str">
        <f t="shared" si="0"/>
        <v/>
      </c>
      <c r="H32" s="49"/>
      <c r="K32" s="7"/>
      <c r="L32" s="42"/>
    </row>
    <row r="33" spans="1:12" s="8" customFormat="1" ht="11.25" x14ac:dyDescent="0.2">
      <c r="A33" s="37">
        <v>21</v>
      </c>
      <c r="B33" s="35" t="s">
        <v>74</v>
      </c>
      <c r="C33" s="38" t="s">
        <v>62</v>
      </c>
      <c r="D33" s="58">
        <v>72</v>
      </c>
      <c r="E33" s="61">
        <v>6.95</v>
      </c>
      <c r="F33" s="56"/>
      <c r="G33" s="39" t="str">
        <f t="shared" si="0"/>
        <v/>
      </c>
      <c r="H33" s="49"/>
      <c r="K33" s="7"/>
      <c r="L33" s="42"/>
    </row>
    <row r="34" spans="1:12" s="8" customFormat="1" ht="11.25" x14ac:dyDescent="0.2">
      <c r="A34" s="37">
        <v>22</v>
      </c>
      <c r="B34" s="35" t="s">
        <v>75</v>
      </c>
      <c r="C34" s="38" t="s">
        <v>62</v>
      </c>
      <c r="D34" s="58">
        <v>40</v>
      </c>
      <c r="E34" s="61">
        <v>16.5</v>
      </c>
      <c r="F34" s="56"/>
      <c r="G34" s="39" t="str">
        <f t="shared" si="0"/>
        <v/>
      </c>
      <c r="H34" s="49"/>
      <c r="K34" s="7"/>
      <c r="L34" s="42"/>
    </row>
    <row r="35" spans="1:12" s="8" customFormat="1" ht="11.25" x14ac:dyDescent="0.2">
      <c r="A35" s="37">
        <v>23</v>
      </c>
      <c r="B35" s="35" t="s">
        <v>76</v>
      </c>
      <c r="C35" s="38" t="s">
        <v>90</v>
      </c>
      <c r="D35" s="58">
        <v>50</v>
      </c>
      <c r="E35" s="61">
        <v>5.2</v>
      </c>
      <c r="F35" s="56"/>
      <c r="G35" s="39" t="str">
        <f t="shared" si="0"/>
        <v/>
      </c>
      <c r="H35" s="49"/>
      <c r="K35" s="7"/>
      <c r="L35" s="42"/>
    </row>
    <row r="36" spans="1:12" s="8" customFormat="1" ht="22.5" x14ac:dyDescent="0.2">
      <c r="A36" s="37">
        <v>24</v>
      </c>
      <c r="B36" s="35" t="s">
        <v>77</v>
      </c>
      <c r="C36" s="38" t="s">
        <v>49</v>
      </c>
      <c r="D36" s="58">
        <v>130</v>
      </c>
      <c r="E36" s="61">
        <v>6.92</v>
      </c>
      <c r="F36" s="56"/>
      <c r="G36" s="39" t="str">
        <f t="shared" si="0"/>
        <v/>
      </c>
      <c r="H36" s="49"/>
      <c r="K36" s="7"/>
      <c r="L36" s="42"/>
    </row>
    <row r="37" spans="1:12" s="8" customFormat="1" ht="56.25" x14ac:dyDescent="0.2">
      <c r="A37" s="37">
        <v>25</v>
      </c>
      <c r="B37" s="35" t="s">
        <v>78</v>
      </c>
      <c r="C37" s="38" t="s">
        <v>62</v>
      </c>
      <c r="D37" s="58">
        <v>20</v>
      </c>
      <c r="E37" s="61">
        <v>119.99</v>
      </c>
      <c r="F37" s="56"/>
      <c r="G37" s="39" t="str">
        <f t="shared" si="0"/>
        <v/>
      </c>
      <c r="H37" s="49"/>
      <c r="K37" s="7"/>
      <c r="L37" s="42"/>
    </row>
    <row r="38" spans="1:12" s="8" customFormat="1" ht="22.5" x14ac:dyDescent="0.2">
      <c r="A38" s="37">
        <v>26</v>
      </c>
      <c r="B38" s="35" t="s">
        <v>79</v>
      </c>
      <c r="C38" s="38" t="s">
        <v>70</v>
      </c>
      <c r="D38" s="58">
        <v>80</v>
      </c>
      <c r="E38" s="61">
        <v>8.4499999999999993</v>
      </c>
      <c r="F38" s="56"/>
      <c r="G38" s="39" t="str">
        <f t="shared" si="0"/>
        <v/>
      </c>
      <c r="H38" s="49"/>
      <c r="K38" s="7"/>
      <c r="L38" s="42"/>
    </row>
    <row r="39" spans="1:12" s="8" customFormat="1" ht="56.25" x14ac:dyDescent="0.2">
      <c r="A39" s="37">
        <v>27</v>
      </c>
      <c r="B39" s="35" t="s">
        <v>80</v>
      </c>
      <c r="C39" s="38" t="s">
        <v>48</v>
      </c>
      <c r="D39" s="58">
        <v>20</v>
      </c>
      <c r="E39" s="61">
        <v>137.63</v>
      </c>
      <c r="F39" s="56"/>
      <c r="G39" s="39" t="str">
        <f t="shared" si="0"/>
        <v/>
      </c>
      <c r="H39" s="49"/>
      <c r="K39" s="7"/>
      <c r="L39" s="42"/>
    </row>
    <row r="40" spans="1:12" s="8" customFormat="1" ht="11.25" x14ac:dyDescent="0.2">
      <c r="A40" s="37">
        <v>28</v>
      </c>
      <c r="B40" s="35" t="s">
        <v>81</v>
      </c>
      <c r="C40" s="38" t="s">
        <v>62</v>
      </c>
      <c r="D40" s="58">
        <v>100</v>
      </c>
      <c r="E40" s="61">
        <v>4.33</v>
      </c>
      <c r="F40" s="56"/>
      <c r="G40" s="39" t="str">
        <f t="shared" si="0"/>
        <v/>
      </c>
      <c r="H40" s="49"/>
      <c r="K40" s="7"/>
      <c r="L40" s="42"/>
    </row>
    <row r="41" spans="1:12" s="8" customFormat="1" ht="11.25" x14ac:dyDescent="0.2">
      <c r="A41" s="37">
        <v>29</v>
      </c>
      <c r="B41" s="35" t="s">
        <v>82</v>
      </c>
      <c r="C41" s="38" t="s">
        <v>47</v>
      </c>
      <c r="D41" s="58">
        <v>840</v>
      </c>
      <c r="E41" s="61">
        <v>11.12</v>
      </c>
      <c r="F41" s="56"/>
      <c r="G41" s="39" t="str">
        <f t="shared" si="0"/>
        <v/>
      </c>
      <c r="H41" s="49"/>
      <c r="K41" s="7"/>
      <c r="L41" s="42"/>
    </row>
    <row r="42" spans="1:12" s="8" customFormat="1" ht="11.25" x14ac:dyDescent="0.2">
      <c r="A42" s="37">
        <v>30</v>
      </c>
      <c r="B42" s="35" t="s">
        <v>83</v>
      </c>
      <c r="C42" s="38" t="s">
        <v>84</v>
      </c>
      <c r="D42" s="58">
        <v>30</v>
      </c>
      <c r="E42" s="61">
        <v>19.600000000000001</v>
      </c>
      <c r="F42" s="56"/>
      <c r="G42" s="39" t="str">
        <f t="shared" si="0"/>
        <v/>
      </c>
      <c r="H42" s="49"/>
      <c r="K42" s="7"/>
      <c r="L42" s="42"/>
    </row>
    <row r="43" spans="1:12" s="8" customFormat="1" ht="11.25" x14ac:dyDescent="0.2">
      <c r="A43" s="37">
        <v>31</v>
      </c>
      <c r="B43" s="35" t="s">
        <v>85</v>
      </c>
      <c r="C43" s="38" t="s">
        <v>90</v>
      </c>
      <c r="D43" s="58">
        <v>60</v>
      </c>
      <c r="E43" s="61">
        <v>4.99</v>
      </c>
      <c r="F43" s="56"/>
      <c r="G43" s="39" t="str">
        <f t="shared" si="0"/>
        <v/>
      </c>
      <c r="H43" s="49"/>
      <c r="K43" s="7"/>
      <c r="L43" s="42"/>
    </row>
    <row r="44" spans="1:12" s="8" customFormat="1" ht="11.25" x14ac:dyDescent="0.2">
      <c r="A44" s="37">
        <v>32</v>
      </c>
      <c r="B44" s="35" t="s">
        <v>86</v>
      </c>
      <c r="C44" s="38" t="s">
        <v>90</v>
      </c>
      <c r="D44" s="58">
        <v>100</v>
      </c>
      <c r="E44" s="61">
        <v>6.49</v>
      </c>
      <c r="F44" s="56"/>
      <c r="G44" s="39" t="str">
        <f t="shared" si="0"/>
        <v/>
      </c>
      <c r="H44" s="49"/>
      <c r="K44" s="7"/>
      <c r="L44" s="42"/>
    </row>
    <row r="45" spans="1:12" s="8" customFormat="1" ht="56.25" x14ac:dyDescent="0.2">
      <c r="A45" s="37">
        <v>33</v>
      </c>
      <c r="B45" s="35" t="s">
        <v>87</v>
      </c>
      <c r="C45" s="38" t="s">
        <v>62</v>
      </c>
      <c r="D45" s="58">
        <v>20</v>
      </c>
      <c r="E45" s="61">
        <v>69.45</v>
      </c>
      <c r="F45" s="56"/>
      <c r="G45" s="39" t="str">
        <f t="shared" si="0"/>
        <v/>
      </c>
      <c r="H45" s="49"/>
      <c r="K45" s="7"/>
      <c r="L45" s="42"/>
    </row>
    <row r="46" spans="1:12" s="8" customFormat="1" ht="67.5" x14ac:dyDescent="0.2">
      <c r="A46" s="37">
        <v>34</v>
      </c>
      <c r="B46" s="35" t="s">
        <v>88</v>
      </c>
      <c r="C46" s="38" t="s">
        <v>62</v>
      </c>
      <c r="D46" s="58">
        <v>20</v>
      </c>
      <c r="E46" s="61">
        <v>76.72</v>
      </c>
      <c r="F46" s="56"/>
      <c r="G46" s="39" t="str">
        <f t="shared" si="0"/>
        <v/>
      </c>
      <c r="H46" s="49"/>
      <c r="K46" s="7"/>
      <c r="L46" s="42"/>
    </row>
    <row r="47" spans="1:12" s="8" customFormat="1" ht="22.5" x14ac:dyDescent="0.2">
      <c r="A47" s="37">
        <v>35</v>
      </c>
      <c r="B47" s="35" t="s">
        <v>89</v>
      </c>
      <c r="C47" s="38" t="s">
        <v>48</v>
      </c>
      <c r="D47" s="58">
        <v>6</v>
      </c>
      <c r="E47" s="61">
        <v>139</v>
      </c>
      <c r="F47" s="56"/>
      <c r="G47" s="39" t="str">
        <f t="shared" si="0"/>
        <v/>
      </c>
      <c r="H47" s="49"/>
      <c r="K47" s="7"/>
      <c r="L47" s="42"/>
    </row>
    <row r="48" spans="1:12" s="30" customFormat="1" ht="9" x14ac:dyDescent="0.2">
      <c r="A48" s="41"/>
      <c r="E48" s="55"/>
      <c r="F48" s="75" t="s">
        <v>27</v>
      </c>
      <c r="G48" s="76"/>
      <c r="H48" s="50"/>
      <c r="L48" s="44"/>
    </row>
    <row r="49" spans="1:12" ht="14.25" customHeight="1" x14ac:dyDescent="0.2">
      <c r="F49" s="77" t="str">
        <f>IF(SUM(G13:G47)=0,"",SUM(G13:G47))</f>
        <v/>
      </c>
      <c r="G49" s="78"/>
      <c r="H49" s="51"/>
    </row>
    <row r="50" spans="1:12" s="45" customFormat="1" ht="22.5" customHeight="1" x14ac:dyDescent="0.2">
      <c r="A50" s="72" t="str">
        <f>" - "&amp;Dados!B23</f>
        <v xml:space="preserve"> - O objeto do presente termo de referência será recebido em remessa parcelada de acordo com a necessidade de estoque e requerido pelo nutricionista responsável não podendo ser superior a 15 dias úteis após recebimento da nota de empenho.</v>
      </c>
      <c r="B50" s="72"/>
      <c r="C50" s="72"/>
      <c r="D50" s="72"/>
      <c r="E50" s="72"/>
      <c r="F50" s="72"/>
      <c r="G50" s="72"/>
      <c r="H50" s="52"/>
      <c r="L50" s="46"/>
    </row>
    <row r="51" spans="1:12" s="45" customFormat="1" ht="22.5" customHeight="1" x14ac:dyDescent="0.2">
      <c r="A51" s="72" t="str">
        <f>" - "&amp;Dados!B24</f>
        <v xml:space="preserve"> - Os itens deverão ser entregues, no endereço: Setor de Almoxarifado, no horário das 09:00 às  12:00 horas e de 14:00  às 17:00 horas, ou outro local indicado pela administração pública. Sendo o frete, carga e descarga por conta do fornecedor até o local indicado.</v>
      </c>
      <c r="B51" s="72"/>
      <c r="C51" s="72"/>
      <c r="D51" s="72"/>
      <c r="E51" s="72"/>
      <c r="F51" s="72"/>
      <c r="G51" s="72"/>
      <c r="H51" s="52"/>
      <c r="L51" s="46"/>
    </row>
    <row r="52" spans="1:12" s="45" customFormat="1" ht="22.5" customHeight="1" x14ac:dyDescent="0.2">
      <c r="A52" s="72" t="str">
        <f>" - "&amp;Dados!B25</f>
        <v xml:space="preserve"> - O pagamento do objeto de que trata o PREGÃO ELETRÔNICO 043/2022, será efetuado pela Tesouraria da Secretaria Municipal de Saúde de Sumidouro.</v>
      </c>
      <c r="B52" s="72"/>
      <c r="C52" s="72"/>
      <c r="D52" s="72"/>
      <c r="E52" s="72"/>
      <c r="F52" s="72"/>
      <c r="G52" s="72"/>
      <c r="H52" s="52"/>
      <c r="L52" s="46"/>
    </row>
    <row r="53" spans="1:12" s="30" customFormat="1" ht="9" x14ac:dyDescent="0.2">
      <c r="A53" s="72" t="str">
        <f>" - "&amp;Dados!B26</f>
        <v xml:space="preserve"> - Proposta válida por 60 (sessenta) dias</v>
      </c>
      <c r="B53" s="72"/>
      <c r="C53" s="72"/>
      <c r="D53" s="72"/>
      <c r="E53" s="72"/>
      <c r="F53" s="72"/>
      <c r="G53" s="72"/>
      <c r="H53" s="50"/>
      <c r="L53" s="44"/>
    </row>
    <row r="54" spans="1:12" ht="21" customHeight="1" x14ac:dyDescent="0.2">
      <c r="A54" s="72" t="str">
        <f>" - "&amp;Dados!B28</f>
        <v xml:space="preserve"> - A Licitante poderá apresentar prospecto, ficha técnica ou outros documentos com informações que permitam a melhor identificação e qualificação do(s) item(ns) licitado(s);</v>
      </c>
      <c r="B54" s="72"/>
      <c r="C54" s="72"/>
      <c r="D54" s="72"/>
      <c r="E54" s="72"/>
      <c r="F54" s="72"/>
      <c r="G54" s="72"/>
      <c r="H54" s="53"/>
    </row>
    <row r="55" spans="1:12" ht="21.75" customHeight="1" x14ac:dyDescent="0.2">
      <c r="A55" s="72" t="str">
        <f>" - "&amp;Dados!B29</f>
        <v xml:space="preserve"> - A proposta de preços ajustada ao lance final deverá conter o valor numérico dos preços unitários e totais, não podendo exceder o valor do lance final;</v>
      </c>
      <c r="B55" s="72"/>
      <c r="C55" s="72"/>
      <c r="D55" s="72"/>
      <c r="E55" s="72"/>
      <c r="F55" s="72"/>
      <c r="G55" s="72"/>
      <c r="H55" s="53"/>
    </row>
    <row r="56" spans="1:12" ht="21.75" customHeight="1" x14ac:dyDescent="0.2">
      <c r="A56"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56" s="72"/>
      <c r="C56" s="72"/>
      <c r="D56" s="72"/>
      <c r="E56" s="72"/>
      <c r="F56" s="72"/>
      <c r="G56" s="72"/>
      <c r="H56" s="53"/>
    </row>
    <row r="57" spans="1:12" ht="21.75" customHeight="1" x14ac:dyDescent="0.2">
      <c r="A57"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7" s="72"/>
      <c r="C57" s="72"/>
      <c r="D57" s="72"/>
      <c r="E57" s="72"/>
      <c r="F57" s="72"/>
      <c r="G57" s="72"/>
      <c r="H57" s="53"/>
    </row>
    <row r="58" spans="1:12" ht="21.75" customHeight="1" x14ac:dyDescent="0.2">
      <c r="A58"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8" s="72"/>
      <c r="C58" s="72"/>
      <c r="D58" s="72"/>
      <c r="E58" s="72"/>
      <c r="F58" s="72"/>
      <c r="G58" s="72"/>
      <c r="H58" s="53"/>
    </row>
    <row r="59" spans="1:12" ht="21.75" customHeight="1" x14ac:dyDescent="0.2">
      <c r="A59" s="72" t="str">
        <f>" - "&amp;Dados!B33</f>
        <v xml:space="preserve"> - Declaramos que até a presente data inexistem fatos impeditivos a participação desta empresa ao presente certame licitatório, ciente da obrigatoriedade de declarar ocorrências posteriores;</v>
      </c>
      <c r="B59" s="72"/>
      <c r="C59" s="72"/>
      <c r="D59" s="72"/>
      <c r="E59" s="72"/>
      <c r="F59" s="72"/>
      <c r="G59" s="72"/>
      <c r="H59" s="53"/>
    </row>
    <row r="60" spans="1:12" ht="30" customHeight="1" x14ac:dyDescent="0.2">
      <c r="A60"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0" s="72"/>
      <c r="C60" s="72"/>
      <c r="D60" s="72"/>
      <c r="E60" s="72"/>
      <c r="F60" s="72"/>
      <c r="G60" s="72"/>
    </row>
    <row r="61" spans="1:12" ht="25.5" customHeight="1" x14ac:dyDescent="0.2">
      <c r="A61"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1" s="72"/>
      <c r="C61" s="72"/>
      <c r="D61" s="72"/>
      <c r="E61" s="72"/>
      <c r="F61" s="72"/>
      <c r="G61" s="72"/>
    </row>
  </sheetData>
  <autoFilter ref="A11:G61" xr:uid="{00000000-0009-0000-0000-000000000000}"/>
  <mergeCells count="23">
    <mergeCell ref="A60:G60"/>
    <mergeCell ref="A61:G61"/>
    <mergeCell ref="A54:G54"/>
    <mergeCell ref="A55:G55"/>
    <mergeCell ref="A56:G56"/>
    <mergeCell ref="A57:G57"/>
    <mergeCell ref="A58:G58"/>
    <mergeCell ref="A59:G59"/>
    <mergeCell ref="C6:D6"/>
    <mergeCell ref="E6:F6"/>
    <mergeCell ref="A2:G2"/>
    <mergeCell ref="A3:G3"/>
    <mergeCell ref="A4:G4"/>
    <mergeCell ref="A5:G5"/>
    <mergeCell ref="A50:G50"/>
    <mergeCell ref="A51:G51"/>
    <mergeCell ref="A52:G52"/>
    <mergeCell ref="B8:G8"/>
    <mergeCell ref="A53:G53"/>
    <mergeCell ref="B9:G9"/>
    <mergeCell ref="F48:G48"/>
    <mergeCell ref="F49:G49"/>
    <mergeCell ref="D10:G10"/>
  </mergeCells>
  <phoneticPr fontId="0" type="noConversion"/>
  <conditionalFormatting sqref="F48">
    <cfRule type="expression" dxfId="11" priority="1" stopIfTrue="1">
      <formula>IF($J48="Empate",IF(H48=1,TRUE(),FALSE()),FALSE())</formula>
    </cfRule>
    <cfRule type="expression" dxfId="10" priority="2" stopIfTrue="1">
      <formula>IF(H48="&gt;",FALSE(),IF(H48&gt;0,TRUE(),FALSE()))</formula>
    </cfRule>
    <cfRule type="expression" dxfId="9" priority="3" stopIfTrue="1">
      <formula>IF(H48="&gt;",TRUE(),FALSE())</formula>
    </cfRule>
  </conditionalFormatting>
  <conditionalFormatting sqref="F49">
    <cfRule type="expression" dxfId="8" priority="4" stopIfTrue="1">
      <formula>IF($J48="OK",IF(H48=1,TRUE(),FALSE()),FALSE())</formula>
    </cfRule>
    <cfRule type="expression" dxfId="7" priority="5" stopIfTrue="1">
      <formula>IF($J48="Empate",IF(H48=1,TRUE(),FALSE()),FALSE())</formula>
    </cfRule>
    <cfRule type="expression" dxfId="6" priority="6" stopIfTrue="1">
      <formula>IF($J48="Empate",IF(H48=2,TRUE(),FALSE()),FALSE())</formula>
    </cfRule>
  </conditionalFormatting>
  <conditionalFormatting sqref="F13:F47">
    <cfRule type="cellIs" dxfId="5" priority="11" stopIfTrue="1" operator="equal">
      <formula>""</formula>
    </cfRule>
  </conditionalFormatting>
  <conditionalFormatting sqref="D13:D4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4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4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3" sqref="B3"/>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8" t="s">
        <v>91</v>
      </c>
      <c r="E1" s="4"/>
      <c r="F1" s="4"/>
      <c r="G1" s="4"/>
    </row>
    <row r="2" spans="1:7" x14ac:dyDescent="0.2">
      <c r="A2" s="17" t="s">
        <v>10</v>
      </c>
      <c r="B2" s="69" t="s">
        <v>92</v>
      </c>
      <c r="E2" s="4"/>
      <c r="F2" s="4"/>
      <c r="G2" s="4"/>
    </row>
    <row r="3" spans="1:7" x14ac:dyDescent="0.2">
      <c r="A3" s="17" t="s">
        <v>11</v>
      </c>
      <c r="B3" s="69" t="s">
        <v>98</v>
      </c>
      <c r="C3" s="5"/>
      <c r="E3" s="64"/>
      <c r="F3" s="4"/>
      <c r="G3" s="4"/>
    </row>
    <row r="4" spans="1:7" x14ac:dyDescent="0.2">
      <c r="A4" s="17" t="s">
        <v>12</v>
      </c>
      <c r="B4" s="68" t="s">
        <v>97</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120595.68000000001</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46</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93</v>
      </c>
      <c r="E23" s="4"/>
      <c r="F23" s="4"/>
      <c r="G23" s="63"/>
    </row>
    <row r="24" spans="1:256" ht="63.75" x14ac:dyDescent="0.2">
      <c r="A24" s="21" t="s">
        <v>16</v>
      </c>
      <c r="B24" s="22" t="s">
        <v>94</v>
      </c>
      <c r="E24" s="4"/>
      <c r="F24" s="4"/>
      <c r="G24" s="63"/>
    </row>
    <row r="25" spans="1:256" ht="38.25" x14ac:dyDescent="0.2">
      <c r="A25" s="21" t="s">
        <v>17</v>
      </c>
      <c r="B25" s="71" t="s">
        <v>95</v>
      </c>
      <c r="C25" s="9"/>
      <c r="E25" s="4"/>
      <c r="F25" s="4"/>
      <c r="G25" s="63"/>
    </row>
    <row r="26" spans="1:256" ht="25.5" x14ac:dyDescent="0.2">
      <c r="A26" s="21" t="s">
        <v>18</v>
      </c>
      <c r="B26" s="22" t="s">
        <v>28</v>
      </c>
      <c r="E26" s="4"/>
      <c r="F26" s="4"/>
      <c r="G26" s="63"/>
    </row>
    <row r="27" spans="1:256" x14ac:dyDescent="0.2">
      <c r="A27" s="21" t="s">
        <v>32</v>
      </c>
      <c r="B27" s="70" t="s">
        <v>96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2022-07-04T17:28:09Z</cp:lastPrinted>
  <dcterms:created xsi:type="dcterms:W3CDTF">2006-04-18T17:38:46Z</dcterms:created>
  <dcterms:modified xsi:type="dcterms:W3CDTF">2022-07-12T18:06:59Z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