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EstaPasta_de_trabalho"/>
  <bookViews>
    <workbookView xWindow="-122" yWindow="-122" windowWidth="26300" windowHeight="14889"/>
  </bookViews>
  <sheets>
    <sheet name="Quadro de Preços" sheetId="1" r:id="rId1"/>
    <sheet name="Dados" sheetId="2" r:id="rId2"/>
  </sheets>
  <definedNames>
    <definedName name="_xlnm._FilterDatabase" localSheetId="0" hidden="1">'Quadro de Preços'!$A$13:$G$26</definedName>
    <definedName name="_Hlk124412351" localSheetId="1">Dados!$B$24</definedName>
    <definedName name="_xlnm.Print_Titles" localSheetId="0">'Quadro de Preços'!$1:$14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/>
  <c r="G16"/>
  <c r="G17"/>
  <c r="G18"/>
  <c r="G19"/>
  <c r="A5" l="1"/>
  <c r="A4"/>
  <c r="A3"/>
  <c r="E8" l="1"/>
  <c r="G15"/>
  <c r="A6"/>
  <c r="A25"/>
  <c r="A26"/>
  <c r="A24"/>
  <c r="A23"/>
  <c r="A8"/>
  <c r="A7"/>
  <c r="F22" l="1"/>
</calcChain>
</file>

<file path=xl/sharedStrings.xml><?xml version="1.0" encoding="utf-8"?>
<sst xmlns="http://schemas.openxmlformats.org/spreadsheetml/2006/main" count="64" uniqueCount="56">
  <si>
    <t>Firma:</t>
  </si>
  <si>
    <t>End:</t>
  </si>
  <si>
    <t>CNPJ:</t>
  </si>
  <si>
    <t>DESCRIÇÃO</t>
  </si>
  <si>
    <t>UND</t>
  </si>
  <si>
    <t>QUANT</t>
  </si>
  <si>
    <t xml:space="preserve">Valor Total </t>
  </si>
  <si>
    <t>IE:</t>
  </si>
  <si>
    <t>Licitação:</t>
  </si>
  <si>
    <t>Processo:</t>
  </si>
  <si>
    <t>Objeto:</t>
  </si>
  <si>
    <t>Abertura:</t>
  </si>
  <si>
    <t>Homologação:</t>
  </si>
  <si>
    <t>Tipo:</t>
  </si>
  <si>
    <t>Entrega:</t>
  </si>
  <si>
    <t>Local Entrega:</t>
  </si>
  <si>
    <t>Condições  de Pagamento:</t>
  </si>
  <si>
    <t>Validade da Proposta:</t>
  </si>
  <si>
    <t>ANEXO I - QUADRO DE PROPOSTAS</t>
  </si>
  <si>
    <t>Telefone:</t>
  </si>
  <si>
    <t>Setores:</t>
  </si>
  <si>
    <t>Dotação:</t>
  </si>
  <si>
    <t>Total Est.:</t>
  </si>
  <si>
    <t>Endereço:</t>
  </si>
  <si>
    <t>Valor Estimado</t>
  </si>
  <si>
    <t>Valor Proposto</t>
  </si>
  <si>
    <t>Valor Global:</t>
  </si>
  <si>
    <t>Proposta válida por 60 (sessenta) dias</t>
  </si>
  <si>
    <t>VALOR ESTIMADO:</t>
  </si>
  <si>
    <t>Publicação:</t>
  </si>
  <si>
    <t>Prazo:</t>
  </si>
  <si>
    <t>Representante:</t>
  </si>
  <si>
    <t>CPF:</t>
  </si>
  <si>
    <t>Enquadramento:</t>
  </si>
  <si>
    <t>A administração rejeitará, no todo ou em parte, o fornecimento executado em desacordo com os termos do Edital e seus anexos.</t>
  </si>
  <si>
    <t>A execução do objeto da presente licitação será realizada junto a Secretaria obedecendo, na íntegra, ao detalhamento do termo de referência (ANEXO II).</t>
  </si>
  <si>
    <t>Homologação: __/__/2024</t>
  </si>
  <si>
    <t>Previsão Publicação: __/__/2024</t>
  </si>
  <si>
    <t>LOTE</t>
  </si>
  <si>
    <t>Prazo do Contrato: 12 (DOZE) Meses a contar de sua assinatura.</t>
  </si>
  <si>
    <t>MENOR PREÇO</t>
  </si>
  <si>
    <t>SEGURO CHEVROLET SPIN PREMIER 1,8 ANO/MODELO: 22/23, PLACA: RKT8I60, CHASSI:  9BGJP7520PB210717, COMBUSTIVEL: ETA/GAS, COBERTURA CASCO 100% COBERTURA TABELA FIPE, SEGURO DANOS MATERIAIS: MÍNIMO DE R$ 100.000,00, SEGURO DANOS CORPORAIS: MÍNIMO DE R$ 100.000,00, SEGURO MORTE OU INVALIDEZ PERMANENTE: MÍNIMO DE R$ 5.000,00, ASSISTÊNCIA 24 HORAS GUINCHO E TAXI (SEM LIMITE DE KM), SERVIÇO DE CHAVEIRO, REPOSIÇÃO DE VIDROS COMPLETOS (PARA-BRISAS, VIDROS LATERAIS, FARÓIS, LANTERNAS E RETROVISORES) PARA 12 MESES</t>
  </si>
  <si>
    <t>SRV</t>
  </si>
  <si>
    <t>SEGURO CHEVROLET SPIN PREMIER 1,8 ANO/MODELO: 22/23, PLACA: RJD8G81, CHASSI:  9BGJP7520PB210962, COMBUSTIVEL: ETA/GAS, COBERTURA CASCO 100% COBERTURA TABELA FIPE, SEGURO DANOS MATERIAIS: MÍNIMO DE R$ 100.000,00, SEGURO DANOS CORPORAIS: MÍNIMO DE R$ 100.000,00, SEGURO MORTE OU INVALIDEZ PERMANENTE: MÍNIMO DE R$ 5.000,00, ASSISTÊNCIA 24 HORAS GUINCHO E TAXI (SEM LIMITE DE KM), SERVIÇO DE CHAVEIRO, REPOSIÇÃO DE VIDROS COMPLETOS (PARA-BRISAS, VIDROS LATERAIS, FARÓIS, LANTERNAS E RETROVISORES) PARA 12 MESES</t>
  </si>
  <si>
    <t>SEGURO RENAULT KWID ZEN ANO/MODELO: 22/23, PLACA: RKN8G94, CHASSI:  93YRBB008PJ411082, COMBUSTIVEL: ETA/GAS, COBERTURA CASCO 100% COBERTURA TABELA FIPE, SEGURO DANOS MATERIAIS: MÍNIMO DE R$ 100.000,00, SEGURO DANOS CORPORAIS: MÍNIMO DE R$ 100.000,00, SEGURO MORTE OU INVALIDEZ PERMANENTE: MÍNIMO DE R$ 5.000,00, ASSISTÊNCIA 24 HORAS GUINCHO E TAXI (SEM LIMITE DE KM), SERVIÇO DE CHAVEIRO, REPOSIÇÃO DE VIDROS COMPLETOS (PARA-BRISAS, VIDROS LATERAIS, FARÓIS, LANTERNAS E RETROVISORES) PARA 12 MESES</t>
  </si>
  <si>
    <t>SEGURO RENAULT KWID ZEN ANO/MODELO: 22/23, PLACA: RKT8I68, CHASSI:  93YRBB009PJ515192, COMBUSTIVEL: ETA/GAS, COBERTURA CASCO 100% COBERTURA TABELA FIPE, SEGURO DANOS MATERIAIS: MÍNIMO DE R$ 100.000,00, SEGURO DANOS CORPORAIS: MÍNIMO DE R$ 100.000,00, SEGURO MORTE OU INVALIDEZ PERMANENTE: MÍNIMO DE R$ 5.000,00, ASSISTÊNCIA 24 HORAS GUINCHO E TAXI (SEM LIMITE DE KM), SERVIÇO DE CHAVEIRO, REPOSIÇÃO DE VIDROS COMPLETOS (PARA-BRISAS, VIDROS LATERAIS, FARÓIS, LANTERNAS E RETROVISORES) PARA 12 MESES</t>
  </si>
  <si>
    <t>SEGURO RENAULT KWID ZEN ANO/MODELO: 22/23, PLACA: RJC9H56, CHASSI:  93YRBB009PJ515256, COMBUSTIVEL: ETA/GAS, COBERTURA CASCO 100% COBERTURA TABELA FIPE, SEGURO DANOS MATERIAIS: MÍNIMO DE R$ 100.000,00, SEGURO DANOS CORPORAIS: MÍNIMO DE R$ 100.000,00, SEGURO MORTE OU INVALIDEZ PERMANENTE: MÍNIMO DE R$ 5.000,00, ASSISTÊNCIA 24 HORAS GUINCHO E TAXI (SEM LIMITE DE KM), SERVIÇO DE CHAVEIRO, REPOSIÇÃO DE VIDROS COMPLETOS (PARA-BRISAS, VIDROS LATERAIS, FARÓIS, LANTERNAS E RETROVISORES) PARA 12 MESES</t>
  </si>
  <si>
    <t>SEGURO MERCEDES BENZ - SPRINTER 416-CDI FURGAO E.LONGA T.ALTO 2.2 B-TB ANO/MODELO: 2021/2022, PLACA: RJX6E10, CHASSI:  8AC907643NE199891, COMBUSTIVEL: DIESEL, COBERTURA CASCO 100% COBERTURA TABELA FIPE, SEGURO DANOS MATERIAIS: MÍNIMO DE R$ 100.000,00, SEGURO DANOS CORPORAIS: MÍNIMO DE R$ 100.000,00, SEGURO MORTE OU INVALIDEZ PERMANENTE: MÍNIMO DE R$ 5.000,00, ASSISTÊNCIA 24 HORAS GUINCHO E TAXI (SEM LIMITE DE KM), SERVIÇO DE CHAVEIRO, REPOSIÇÃO DE VIDROS COMPLETOS (PARA-BRISAS, VIDROS LATERAIS, FARÓIS, LANTERNAS E RETROVISORES) PARA 12 MESES</t>
  </si>
  <si>
    <t>DISPENSA ELETRÔNICA Nº 004/2024</t>
  </si>
  <si>
    <t>CONTRATAÇÃO DE SEGUROS PARA VEICULOS OFICIAIS DA SMS</t>
  </si>
  <si>
    <t>PROCESSO ADMINISTRATIVO N° 0115/2024 de 09/01/2024</t>
  </si>
  <si>
    <t>PERÍODO DE PROPOSTAS: de 08/03/24 as 08:00 hs até 12/03/24 às 08:00hs</t>
  </si>
  <si>
    <t>PERÍODO DE LANCES: 12/03/24 as 08:00 hs até 12/03/24 as 14:00 hs</t>
  </si>
  <si>
    <t>N.º 1801.1030100312.232-3390.39.00-17040000</t>
  </si>
  <si>
    <t>Sec. Saude</t>
  </si>
  <si>
    <t>O pagamento do objeto de que trata a DISPENSA ELETRÔNICA 004/2024, e consequente contrato serão efetuados pela Tesouraria do FUNDO MUNICIPAL SAÚDE DE SUMIDOURO no prazo de até 30 dias a contar da emissão do documento de cobrança;</t>
  </si>
</sst>
</file>

<file path=xl/styles.xml><?xml version="1.0" encoding="utf-8"?>
<styleSheet xmlns="http://schemas.openxmlformats.org/spreadsheetml/2006/main">
  <numFmts count="7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  <numFmt numFmtId="167" formatCode="#,#00"/>
    <numFmt numFmtId="168" formatCode="00"/>
    <numFmt numFmtId="169" formatCode="#,##0.00#"/>
    <numFmt numFmtId="170" formatCode="0.00#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color indexed="8"/>
      <name val="Arial"/>
      <family val="2"/>
    </font>
    <font>
      <sz val="7"/>
      <color indexed="9"/>
      <name val="Arial"/>
      <family val="2"/>
    </font>
    <font>
      <u/>
      <sz val="10"/>
      <color indexed="9"/>
      <name val="Arial"/>
      <family val="2"/>
    </font>
    <font>
      <sz val="10"/>
      <color indexed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/>
      <right/>
      <top/>
      <bottom style="hair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hair">
        <color indexed="23"/>
      </left>
      <right/>
      <top style="hair">
        <color indexed="23"/>
      </top>
      <bottom/>
      <diagonal/>
    </border>
    <border>
      <left/>
      <right style="hair">
        <color indexed="23"/>
      </right>
      <top style="hair">
        <color indexed="23"/>
      </top>
      <bottom/>
      <diagonal/>
    </border>
    <border>
      <left style="hair">
        <color indexed="23"/>
      </left>
      <right/>
      <top/>
      <bottom style="hair">
        <color indexed="23"/>
      </bottom>
      <diagonal/>
    </border>
    <border>
      <left/>
      <right style="hair">
        <color indexed="23"/>
      </right>
      <top/>
      <bottom style="hair">
        <color indexed="23"/>
      </bottom>
      <diagonal/>
    </border>
    <border>
      <left/>
      <right/>
      <top style="hair">
        <color indexed="23"/>
      </top>
      <bottom style="hair">
        <color indexed="55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2" fillId="0" borderId="0" xfId="0" applyFont="1"/>
    <xf numFmtId="0" fontId="5" fillId="0" borderId="0" xfId="0" applyFont="1" applyAlignment="1" applyProtection="1">
      <alignment vertical="center"/>
      <protection hidden="1"/>
    </xf>
    <xf numFmtId="4" fontId="7" fillId="0" borderId="0" xfId="0" applyNumberFormat="1" applyFont="1" applyAlignment="1" applyProtection="1">
      <alignment vertical="center" wrapText="1"/>
      <protection hidden="1"/>
    </xf>
    <xf numFmtId="0" fontId="7" fillId="0" borderId="0" xfId="0" applyFont="1" applyAlignment="1" applyProtection="1">
      <alignment vertical="center" wrapText="1"/>
      <protection hidden="1"/>
    </xf>
    <xf numFmtId="49" fontId="0" fillId="0" borderId="0" xfId="0" applyNumberFormat="1"/>
    <xf numFmtId="170" fontId="5" fillId="0" borderId="0" xfId="0" applyNumberFormat="1" applyFont="1" applyAlignment="1" applyProtection="1">
      <alignment vertical="center"/>
      <protection hidden="1"/>
    </xf>
    <xf numFmtId="170" fontId="2" fillId="0" borderId="0" xfId="2" applyNumberFormat="1" applyFont="1" applyBorder="1" applyAlignment="1" applyProtection="1">
      <alignment horizontal="center" vertical="center" wrapText="1"/>
      <protection hidden="1"/>
    </xf>
    <xf numFmtId="169" fontId="2" fillId="0" borderId="0" xfId="0" applyNumberFormat="1" applyFont="1" applyAlignment="1" applyProtection="1">
      <alignment horizontal="center" vertical="center" wrapText="1"/>
      <protection hidden="1"/>
    </xf>
    <xf numFmtId="169" fontId="5" fillId="0" borderId="0" xfId="0" applyNumberFormat="1" applyFont="1" applyAlignment="1" applyProtection="1">
      <alignment vertic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2" borderId="1" xfId="0" applyFill="1" applyBorder="1"/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49" fontId="0" fillId="3" borderId="1" xfId="0" applyNumberFormat="1" applyFill="1" applyBorder="1"/>
    <xf numFmtId="0" fontId="0" fillId="4" borderId="1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6" borderId="1" xfId="0" applyFill="1" applyBorder="1" applyAlignment="1">
      <alignment vertical="center"/>
    </xf>
    <xf numFmtId="0" fontId="8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9" fontId="4" fillId="0" borderId="0" xfId="0" applyNumberFormat="1" applyFont="1" applyAlignment="1" applyProtection="1">
      <alignment horizontal="center" vertical="center"/>
      <protection hidden="1"/>
    </xf>
    <xf numFmtId="170" fontId="4" fillId="0" borderId="0" xfId="0" applyNumberFormat="1" applyFont="1" applyAlignment="1" applyProtection="1">
      <alignment horizontal="center" vertical="center"/>
      <protection hidden="1"/>
    </xf>
    <xf numFmtId="0" fontId="8" fillId="7" borderId="2" xfId="0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Border="1" applyAlignment="1">
      <alignment horizontal="center" vertical="center" wrapText="1"/>
    </xf>
    <xf numFmtId="169" fontId="8" fillId="0" borderId="2" xfId="2" applyNumberFormat="1" applyFont="1" applyFill="1" applyBorder="1" applyAlignment="1" applyProtection="1">
      <alignment horizontal="center" vertical="center" wrapText="1"/>
      <protection hidden="1"/>
    </xf>
    <xf numFmtId="168" fontId="10" fillId="0" borderId="0" xfId="0" applyNumberFormat="1" applyFont="1" applyAlignment="1" applyProtection="1">
      <alignment vertical="center" wrapText="1"/>
      <protection hidden="1"/>
    </xf>
    <xf numFmtId="0" fontId="10" fillId="0" borderId="0" xfId="0" applyFont="1" applyAlignment="1" applyProtection="1">
      <alignment horizontal="left" vertical="center"/>
      <protection hidden="1"/>
    </xf>
    <xf numFmtId="49" fontId="2" fillId="0" borderId="0" xfId="2" applyNumberFormat="1" applyFont="1" applyBorder="1" applyAlignment="1" applyProtection="1">
      <alignment horizontal="center" vertical="center" wrapText="1"/>
      <protection hidden="1"/>
    </xf>
    <xf numFmtId="49" fontId="2" fillId="0" borderId="0" xfId="0" applyNumberFormat="1" applyFont="1" applyAlignment="1" applyProtection="1">
      <alignment vertical="center" wrapText="1"/>
      <protection hidden="1"/>
    </xf>
    <xf numFmtId="49" fontId="7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vertical="center" wrapText="1"/>
      <protection hidden="1"/>
    </xf>
    <xf numFmtId="49" fontId="13" fillId="0" borderId="0" xfId="0" applyNumberFormat="1" applyFont="1" applyAlignment="1" applyProtection="1">
      <alignment vertical="center" wrapText="1"/>
      <protection hidden="1"/>
    </xf>
    <xf numFmtId="49" fontId="12" fillId="0" borderId="0" xfId="0" applyNumberFormat="1" applyFont="1" applyAlignment="1" applyProtection="1">
      <alignment horizontal="left" vertical="center" wrapText="1"/>
      <protection hidden="1"/>
    </xf>
    <xf numFmtId="49" fontId="14" fillId="0" borderId="0" xfId="0" applyNumberFormat="1" applyFont="1" applyAlignment="1" applyProtection="1">
      <alignment vertical="center" wrapText="1"/>
      <protection hidden="1"/>
    </xf>
    <xf numFmtId="169" fontId="8" fillId="7" borderId="2" xfId="0" applyNumberFormat="1" applyFont="1" applyFill="1" applyBorder="1" applyAlignment="1" applyProtection="1">
      <alignment horizontal="center" vertical="center" wrapText="1"/>
      <protection hidden="1"/>
    </xf>
    <xf numFmtId="169" fontId="10" fillId="0" borderId="0" xfId="0" applyNumberFormat="1" applyFont="1" applyAlignment="1" applyProtection="1">
      <alignment vertical="center" wrapText="1"/>
      <protection hidden="1"/>
    </xf>
    <xf numFmtId="166" fontId="0" fillId="0" borderId="0" xfId="1" applyFont="1" applyFill="1" applyBorder="1" applyAlignment="1" applyProtection="1">
      <alignment horizontal="left"/>
    </xf>
    <xf numFmtId="167" fontId="7" fillId="0" borderId="2" xfId="0" applyNumberFormat="1" applyFont="1" applyBorder="1" applyAlignment="1" applyProtection="1">
      <alignment horizontal="center" vertical="center" wrapText="1"/>
      <protection hidden="1"/>
    </xf>
    <xf numFmtId="169" fontId="4" fillId="0" borderId="3" xfId="0" applyNumberFormat="1" applyFont="1" applyBorder="1" applyAlignment="1" applyProtection="1">
      <alignment horizontal="center" vertical="center"/>
      <protection hidden="1"/>
    </xf>
    <xf numFmtId="169" fontId="7" fillId="0" borderId="2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15" fillId="0" borderId="0" xfId="0" applyFont="1" applyAlignment="1">
      <alignment horizontal="justify"/>
    </xf>
    <xf numFmtId="0" fontId="16" fillId="0" borderId="0" xfId="0" applyFont="1" applyAlignment="1">
      <alignment horizontal="justify"/>
    </xf>
    <xf numFmtId="0" fontId="0" fillId="0" borderId="0" xfId="0" applyAlignment="1">
      <alignment horizontal="left" vertical="center" wrapText="1"/>
    </xf>
    <xf numFmtId="0" fontId="0" fillId="8" borderId="4" xfId="0" applyFill="1" applyBorder="1"/>
    <xf numFmtId="0" fontId="2" fillId="0" borderId="0" xfId="0" applyFont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16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justify" vertical="center"/>
    </xf>
    <xf numFmtId="168" fontId="7" fillId="0" borderId="1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vertical="center" wrapText="1"/>
    </xf>
    <xf numFmtId="0" fontId="9" fillId="0" borderId="0" xfId="0" applyFont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169" fontId="9" fillId="3" borderId="6" xfId="0" applyNumberFormat="1" applyFont="1" applyFill="1" applyBorder="1" applyAlignment="1" applyProtection="1">
      <alignment horizontal="left" vertical="center" wrapText="1"/>
      <protection hidden="1"/>
    </xf>
    <xf numFmtId="169" fontId="9" fillId="3" borderId="7" xfId="0" applyNumberFormat="1" applyFont="1" applyFill="1" applyBorder="1" applyAlignment="1" applyProtection="1">
      <alignment horizontal="left" vertical="center" wrapText="1"/>
      <protection hidden="1"/>
    </xf>
    <xf numFmtId="164" fontId="3" fillId="3" borderId="8" xfId="2" applyNumberFormat="1" applyFont="1" applyFill="1" applyBorder="1" applyAlignment="1" applyProtection="1">
      <alignment horizontal="left" vertical="center" wrapText="1"/>
      <protection hidden="1"/>
    </xf>
    <xf numFmtId="164" fontId="3" fillId="3" borderId="9" xfId="2" applyNumberFormat="1" applyFont="1" applyFill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left" vertical="center"/>
      <protection hidden="1"/>
    </xf>
    <xf numFmtId="166" fontId="8" fillId="0" borderId="0" xfId="1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</cellXfs>
  <cellStyles count="3">
    <cellStyle name="Moeda" xfId="1" builtinId="4"/>
    <cellStyle name="Normal" xfId="0" builtinId="0"/>
    <cellStyle name="Separador de milhares" xfId="2" builtinId="3"/>
  </cellStyles>
  <dxfs count="12"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</font>
      <fill>
        <patternFill>
          <bgColor indexed="47"/>
        </patternFill>
      </fill>
    </dxf>
    <dxf>
      <font>
        <b/>
        <i/>
        <strike val="0"/>
        <condense val="0"/>
        <extend val="0"/>
        <u val="double"/>
      </font>
      <fill>
        <patternFill>
          <bgColor indexed="5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indexed="43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/>
        <strike val="0"/>
        <condense val="0"/>
        <extend val="0"/>
        <u val="none"/>
      </font>
      <fill>
        <patternFill>
          <bgColor indexed="4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/>
        <strike val="0"/>
        <condense val="0"/>
        <extend val="0"/>
        <u val="double"/>
      </font>
      <fill>
        <patternFill>
          <bgColor indexed="52"/>
        </patternFill>
      </fill>
    </dxf>
    <dxf>
      <font>
        <condense val="0"/>
        <extend val="0"/>
        <color auto="1"/>
      </font>
      <fill>
        <patternFill>
          <bgColor indexed="26"/>
        </patternFill>
      </fill>
    </dxf>
    <dxf>
      <fill>
        <patternFill>
          <bgColor indexed="43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  <dxf>
      <fill>
        <patternFill>
          <bgColor indexed="52"/>
        </patternFill>
      </fill>
    </dxf>
    <dxf>
      <font>
        <b val="0"/>
        <i val="0"/>
        <strike val="0"/>
        <condense val="0"/>
        <extend val="0"/>
        <u val="none"/>
      </font>
      <fill>
        <patternFill>
          <bgColor indexed="4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0</xdr:row>
      <xdr:rowOff>0</xdr:rowOff>
    </xdr:from>
    <xdr:to>
      <xdr:col>4</xdr:col>
      <xdr:colOff>400082</xdr:colOff>
      <xdr:row>0</xdr:row>
      <xdr:rowOff>695325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xmlns="" id="{68155DDB-549D-9D62-4A28-108AB08CD27C}"/>
            </a:ext>
          </a:extLst>
        </xdr:cNvPr>
        <xdr:cNvSpPr txBox="1">
          <a:spLocks noChangeArrowheads="1"/>
        </xdr:cNvSpPr>
      </xdr:nvSpPr>
      <xdr:spPr bwMode="auto">
        <a:xfrm>
          <a:off x="771525" y="0"/>
          <a:ext cx="43434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Estado do Rio de Janeiro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PREFEITURA MUNICIPAL DE SUMIDOURO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CNPJ: 32.165.706/0001-08</a:t>
          </a:r>
        </a:p>
        <a:p>
          <a:pPr algn="l" rtl="1">
            <a:defRPr sz="1000"/>
          </a:pP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Rua Alfredo Chaves, 39 - Centro – Sumidouro/RJ – CEP 28637-000</a:t>
          </a: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endParaRPr lang="pt-BR" sz="12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390525</xdr:colOff>
      <xdr:row>0</xdr:row>
      <xdr:rowOff>676275</xdr:rowOff>
    </xdr:to>
    <xdr:pic>
      <xdr:nvPicPr>
        <xdr:cNvPr id="1123" name="Picture 2" descr="brasãoGIF_300dpi">
          <a:extLst>
            <a:ext uri="{FF2B5EF4-FFF2-40B4-BE49-F238E27FC236}">
              <a16:creationId xmlns:a16="http://schemas.microsoft.com/office/drawing/2014/main" xmlns="" id="{9466CE21-98F7-C906-376C-2F563AEC6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53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249916</xdr:colOff>
      <xdr:row>0</xdr:row>
      <xdr:rowOff>45710</xdr:rowOff>
    </xdr:from>
    <xdr:to>
      <xdr:col>6</xdr:col>
      <xdr:colOff>688066</xdr:colOff>
      <xdr:row>2</xdr:row>
      <xdr:rowOff>1187</xdr:rowOff>
    </xdr:to>
    <xdr:grpSp>
      <xdr:nvGrpSpPr>
        <xdr:cNvPr id="1124" name="Group 60">
          <a:extLst>
            <a:ext uri="{FF2B5EF4-FFF2-40B4-BE49-F238E27FC236}">
              <a16:creationId xmlns:a16="http://schemas.microsoft.com/office/drawing/2014/main" xmlns="" id="{B3250165-B7DA-A416-B297-214AB9B32317}"/>
            </a:ext>
          </a:extLst>
        </xdr:cNvPr>
        <xdr:cNvGrpSpPr>
          <a:grpSpLocks/>
        </xdr:cNvGrpSpPr>
      </xdr:nvGrpSpPr>
      <xdr:grpSpPr bwMode="auto">
        <a:xfrm>
          <a:off x="5132467" y="45710"/>
          <a:ext cx="1835629" cy="861251"/>
          <a:chOff x="520" y="6"/>
          <a:chExt cx="188" cy="90"/>
        </a:xfrm>
      </xdr:grpSpPr>
      <xdr:sp macro="" textlink="">
        <xdr:nvSpPr>
          <xdr:cNvPr id="1085" name="Caixa de texto 2">
            <a:extLst>
              <a:ext uri="{FF2B5EF4-FFF2-40B4-BE49-F238E27FC236}">
                <a16:creationId xmlns:a16="http://schemas.microsoft.com/office/drawing/2014/main" xmlns="" id="{379FDE05-02FF-14A8-6A1F-A26DA30A5D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20" y="6"/>
            <a:ext cx="188" cy="90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pt-BR" sz="8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MUNICÍPIO DE SUMIDOURO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PROCESSO ________________________ </a:t>
            </a:r>
          </a:p>
          <a:p>
            <a:pPr algn="l" rtl="0">
              <a:defRPr sz="1000"/>
            </a:pPr>
            <a:endParaRPr lang="pt-BR" sz="600" b="0" i="0" u="none" strike="noStrike" baseline="0">
              <a:solidFill>
                <a:srgbClr val="333399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pt-BR" sz="600" b="0" i="0" u="none" strike="noStrike" baseline="0">
                <a:solidFill>
                  <a:srgbClr val="333399"/>
                </a:solidFill>
                <a:latin typeface="Calibri"/>
                <a:cs typeface="Calibri"/>
              </a:rPr>
              <a:t>RÚBRICA  ______________ FLS _______</a:t>
            </a: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pt-BR" sz="65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  <xdr:sp macro="" textlink="">
        <xdr:nvSpPr>
          <xdr:cNvPr id="1086" name="Caixa de texto 3">
            <a:extLst>
              <a:ext uri="{FF2B5EF4-FFF2-40B4-BE49-F238E27FC236}">
                <a16:creationId xmlns:a16="http://schemas.microsoft.com/office/drawing/2014/main" xmlns="" id="{C5423774-8999-86F3-FB25-3E1A6B78B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5" y="19"/>
            <a:ext cx="100" cy="32"/>
          </a:xfrm>
          <a:prstGeom prst="rect">
            <a:avLst/>
          </a:prstGeom>
          <a:noFill/>
          <a:ln>
            <a:noFill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lnSpc>
                <a:spcPts val="1200"/>
              </a:lnSpc>
              <a:defRPr sz="1000"/>
            </a:pPr>
            <a:r>
              <a:rPr lang="pt-BR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0115/24</a:t>
            </a:r>
          </a:p>
          <a:p>
            <a:pPr algn="l" rtl="0">
              <a:lnSpc>
                <a:spcPts val="1100"/>
              </a:lnSpc>
              <a:defRPr sz="1000"/>
            </a:pPr>
            <a:endParaRPr lang="pt-BR" sz="12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K37"/>
  <sheetViews>
    <sheetView tabSelected="1" topLeftCell="A13" zoomScaleNormal="100" zoomScaleSheetLayoutView="100" workbookViewId="0">
      <selection activeCell="J5" sqref="J5"/>
    </sheetView>
  </sheetViews>
  <sheetFormatPr defaultColWidth="9.125" defaultRowHeight="12.9"/>
  <cols>
    <col min="1" max="1" width="4.625" style="1" customWidth="1"/>
    <col min="2" max="2" width="49.875" style="2" customWidth="1"/>
    <col min="3" max="3" width="8.25" style="1" customWidth="1"/>
    <col min="4" max="4" width="8" style="1" customWidth="1"/>
    <col min="5" max="6" width="10.125" style="12" customWidth="1"/>
    <col min="7" max="7" width="10.125" style="11" customWidth="1"/>
    <col min="8" max="8" width="11.875" style="36" customWidth="1"/>
    <col min="9" max="9" width="11.625" style="2" customWidth="1"/>
    <col min="10" max="15" width="9.125" style="2"/>
    <col min="16" max="16" width="10" style="2" bestFit="1" customWidth="1"/>
    <col min="17" max="16384" width="9.125" style="2"/>
  </cols>
  <sheetData>
    <row r="1" spans="1:11" ht="58.75" customHeight="1">
      <c r="H1" s="35"/>
    </row>
    <row r="2" spans="1:11">
      <c r="A2" s="72" t="s">
        <v>18</v>
      </c>
      <c r="B2" s="72"/>
      <c r="C2" s="72"/>
      <c r="D2" s="72"/>
      <c r="E2" s="72"/>
      <c r="F2" s="72"/>
      <c r="G2" s="72"/>
    </row>
    <row r="3" spans="1:11">
      <c r="A3" s="72" t="str">
        <f>UPPER(Dados!B1)</f>
        <v>DISPENSA ELETRÔNICA Nº 004/2024</v>
      </c>
      <c r="B3" s="72"/>
      <c r="C3" s="72"/>
      <c r="D3" s="72"/>
      <c r="E3" s="72"/>
      <c r="F3" s="72"/>
      <c r="G3" s="72"/>
    </row>
    <row r="4" spans="1:11">
      <c r="A4" s="70" t="str">
        <f>Dados!B4</f>
        <v>PERÍODO DE PROPOSTAS: de 08/03/24 as 08:00 hs até 12/03/24 às 08:00hs</v>
      </c>
      <c r="B4" s="70"/>
      <c r="C4" s="70"/>
      <c r="D4" s="70"/>
      <c r="E4" s="70"/>
      <c r="F4" s="70"/>
      <c r="G4" s="70"/>
    </row>
    <row r="5" spans="1:11">
      <c r="A5" s="70" t="str">
        <f>Dados!B5</f>
        <v>PERÍODO DE LANCES: 12/03/24 as 08:00 hs até 12/03/24 as 14:00 hs</v>
      </c>
      <c r="B5" s="70"/>
      <c r="C5" s="70"/>
      <c r="D5" s="70"/>
      <c r="E5" s="70"/>
      <c r="F5" s="70"/>
      <c r="G5" s="70"/>
    </row>
    <row r="6" spans="1:11">
      <c r="A6" s="73" t="str">
        <f>Dados!B3</f>
        <v>CONTRATAÇÃO DE SEGUROS PARA VEICULOS OFICIAIS DA SMS</v>
      </c>
      <c r="B6" s="73"/>
      <c r="C6" s="73"/>
      <c r="D6" s="73"/>
      <c r="E6" s="73"/>
      <c r="F6" s="73"/>
      <c r="G6" s="73"/>
    </row>
    <row r="7" spans="1:11">
      <c r="A7" s="72" t="str">
        <f>Dados!B2</f>
        <v>PROCESSO ADMINISTRATIVO N° 0115/2024 de 09/01/2024</v>
      </c>
      <c r="B7" s="72"/>
      <c r="C7" s="72"/>
      <c r="D7" s="72"/>
      <c r="E7" s="72"/>
      <c r="F7" s="72"/>
      <c r="G7" s="72"/>
    </row>
    <row r="8" spans="1:11">
      <c r="A8" s="48" t="str">
        <f>Dados!B8</f>
        <v>MENOR PREÇO</v>
      </c>
      <c r="B8" s="48"/>
      <c r="C8" s="70" t="s">
        <v>28</v>
      </c>
      <c r="D8" s="70"/>
      <c r="E8" s="71">
        <f>Dados!B9</f>
        <v>1356.32</v>
      </c>
      <c r="F8" s="71"/>
      <c r="G8" s="48"/>
    </row>
    <row r="9" spans="1:11" ht="2.25" customHeight="1">
      <c r="A9" s="6"/>
      <c r="B9" s="6"/>
      <c r="C9" s="6"/>
      <c r="D9" s="6"/>
      <c r="E9" s="13"/>
      <c r="F9" s="13"/>
      <c r="G9" s="10"/>
    </row>
    <row r="10" spans="1:11" s="8" customFormat="1" ht="12.25" customHeight="1">
      <c r="A10" s="14" t="s">
        <v>0</v>
      </c>
      <c r="B10" s="63"/>
      <c r="C10" s="63"/>
      <c r="D10" s="63"/>
      <c r="E10" s="63"/>
      <c r="F10" s="63"/>
      <c r="G10" s="63"/>
      <c r="H10" s="37"/>
    </row>
    <row r="11" spans="1:11" s="8" customFormat="1" ht="12.25" customHeight="1">
      <c r="A11" s="14" t="s">
        <v>1</v>
      </c>
      <c r="B11" s="64"/>
      <c r="C11" s="64"/>
      <c r="D11" s="64"/>
      <c r="E11" s="64"/>
      <c r="F11" s="64"/>
      <c r="G11" s="64"/>
      <c r="H11" s="37"/>
    </row>
    <row r="12" spans="1:11" s="8" customFormat="1" ht="12.25" customHeight="1">
      <c r="A12" s="14" t="s">
        <v>2</v>
      </c>
      <c r="B12" s="58"/>
      <c r="C12" s="25" t="s">
        <v>7</v>
      </c>
      <c r="D12" s="69"/>
      <c r="E12" s="69"/>
      <c r="F12" s="69"/>
      <c r="G12" s="69"/>
      <c r="H12" s="37"/>
    </row>
    <row r="13" spans="1:11" ht="4.75" customHeight="1">
      <c r="A13" s="3"/>
      <c r="B13" s="27"/>
      <c r="C13" s="27"/>
      <c r="D13" s="27"/>
      <c r="E13" s="46"/>
      <c r="F13" s="28"/>
      <c r="G13" s="29"/>
    </row>
    <row r="14" spans="1:11" s="8" customFormat="1" ht="21.75">
      <c r="A14" s="30" t="s">
        <v>38</v>
      </c>
      <c r="B14" s="30" t="s">
        <v>3</v>
      </c>
      <c r="C14" s="30" t="s">
        <v>4</v>
      </c>
      <c r="D14" s="30" t="s">
        <v>5</v>
      </c>
      <c r="E14" s="42" t="s">
        <v>24</v>
      </c>
      <c r="F14" s="42" t="s">
        <v>25</v>
      </c>
      <c r="G14" s="30" t="s">
        <v>6</v>
      </c>
      <c r="H14" s="37"/>
    </row>
    <row r="15" spans="1:11" s="8" customFormat="1" ht="74.05" customHeight="1">
      <c r="A15" s="60">
        <v>1</v>
      </c>
      <c r="B15" s="61" t="s">
        <v>41</v>
      </c>
      <c r="C15" s="31" t="s">
        <v>42</v>
      </c>
      <c r="D15" s="45">
        <v>1</v>
      </c>
      <c r="E15" s="47">
        <v>2494.9</v>
      </c>
      <c r="F15" s="57"/>
      <c r="G15" s="32" t="str">
        <f>IF(F15="","",IF(ISTEXT(F15),"NC",F15*D15))</f>
        <v/>
      </c>
      <c r="H15" s="37"/>
      <c r="K15" s="7"/>
    </row>
    <row r="16" spans="1:11" s="8" customFormat="1" ht="74.05" customHeight="1">
      <c r="A16" s="60">
        <v>2</v>
      </c>
      <c r="B16" s="61" t="s">
        <v>43</v>
      </c>
      <c r="C16" s="31" t="s">
        <v>42</v>
      </c>
      <c r="D16" s="45">
        <v>1</v>
      </c>
      <c r="E16" s="47">
        <v>2494.9</v>
      </c>
      <c r="F16" s="57"/>
      <c r="G16" s="32" t="str">
        <f t="shared" ref="G16:G19" si="0">IF(F16="","",IF(ISTEXT(F16),"NC",F16*D16))</f>
        <v/>
      </c>
      <c r="H16" s="37"/>
      <c r="K16" s="7"/>
    </row>
    <row r="17" spans="1:11" s="8" customFormat="1" ht="74.05" customHeight="1">
      <c r="A17" s="60">
        <v>3</v>
      </c>
      <c r="B17" s="61" t="s">
        <v>44</v>
      </c>
      <c r="C17" s="31" t="s">
        <v>42</v>
      </c>
      <c r="D17" s="45">
        <v>1</v>
      </c>
      <c r="E17" s="47">
        <v>1791.15</v>
      </c>
      <c r="F17" s="57"/>
      <c r="G17" s="32" t="str">
        <f t="shared" si="0"/>
        <v/>
      </c>
      <c r="H17" s="37"/>
      <c r="K17" s="7"/>
    </row>
    <row r="18" spans="1:11" s="8" customFormat="1" ht="74.05" customHeight="1">
      <c r="A18" s="60">
        <v>4</v>
      </c>
      <c r="B18" s="61" t="s">
        <v>45</v>
      </c>
      <c r="C18" s="31" t="s">
        <v>42</v>
      </c>
      <c r="D18" s="45">
        <v>1</v>
      </c>
      <c r="E18" s="47">
        <v>1791.15</v>
      </c>
      <c r="F18" s="57"/>
      <c r="G18" s="32" t="str">
        <f t="shared" si="0"/>
        <v/>
      </c>
      <c r="H18" s="37"/>
      <c r="K18" s="7"/>
    </row>
    <row r="19" spans="1:11" s="8" customFormat="1" ht="74.05" customHeight="1">
      <c r="A19" s="60">
        <v>5</v>
      </c>
      <c r="B19" s="61" t="s">
        <v>46</v>
      </c>
      <c r="C19" s="31" t="s">
        <v>42</v>
      </c>
      <c r="D19" s="45">
        <v>1</v>
      </c>
      <c r="E19" s="47">
        <v>1791.15</v>
      </c>
      <c r="F19" s="57"/>
      <c r="G19" s="32" t="str">
        <f t="shared" si="0"/>
        <v/>
      </c>
      <c r="H19" s="37"/>
      <c r="K19" s="7"/>
    </row>
    <row r="20" spans="1:11" s="8" customFormat="1" ht="74.05" customHeight="1">
      <c r="A20" s="60">
        <v>6</v>
      </c>
      <c r="B20" s="61" t="s">
        <v>47</v>
      </c>
      <c r="C20" s="31" t="s">
        <v>42</v>
      </c>
      <c r="D20" s="45">
        <v>1</v>
      </c>
      <c r="E20" s="47">
        <v>3492.53</v>
      </c>
      <c r="F20" s="57"/>
      <c r="G20" s="32" t="str">
        <f>IF(F20="","",IF(ISTEXT(F20),"NC",F20*D20))</f>
        <v/>
      </c>
      <c r="H20" s="37"/>
      <c r="K20" s="7"/>
    </row>
    <row r="21" spans="1:11" s="26" customFormat="1" ht="8.85">
      <c r="A21" s="33"/>
      <c r="E21" s="43"/>
      <c r="F21" s="65" t="s">
        <v>26</v>
      </c>
      <c r="G21" s="66"/>
      <c r="H21" s="38"/>
    </row>
    <row r="22" spans="1:11" ht="14.3" customHeight="1">
      <c r="F22" s="67" t="str">
        <f>IF(SUM(G15:G15)=0,"",SUM(G15:G15))</f>
        <v/>
      </c>
      <c r="G22" s="68"/>
      <c r="H22" s="39"/>
    </row>
    <row r="23" spans="1:11" s="34" customFormat="1" ht="22.6" customHeight="1">
      <c r="A23" s="62" t="str">
        <f>" - "&amp;Dados!B24</f>
        <v xml:space="preserve"> - A execução do objeto da presente licitação será realizada junto a Secretaria obedecendo, na íntegra, ao detalhamento do termo de referência (ANEXO II).</v>
      </c>
      <c r="B23" s="62"/>
      <c r="C23" s="62"/>
      <c r="D23" s="62"/>
      <c r="E23" s="62"/>
      <c r="F23" s="62"/>
      <c r="G23" s="62"/>
      <c r="H23" s="40"/>
    </row>
    <row r="24" spans="1:11" s="34" customFormat="1" ht="8.85">
      <c r="A24" s="62" t="str">
        <f>" - "&amp;Dados!B25</f>
        <v xml:space="preserve"> - A administração rejeitará, no todo ou em parte, o fornecimento executado em desacordo com os termos do Edital e seus anexos.</v>
      </c>
      <c r="B24" s="62"/>
      <c r="C24" s="62"/>
      <c r="D24" s="62"/>
      <c r="E24" s="62"/>
      <c r="F24" s="62"/>
      <c r="G24" s="62"/>
      <c r="H24" s="40"/>
    </row>
    <row r="25" spans="1:11" s="34" customFormat="1" ht="21.25" customHeight="1">
      <c r="A25" s="62" t="str">
        <f>" - "&amp;Dados!B26</f>
        <v xml:space="preserve"> - O pagamento do objeto de que trata a DISPENSA ELETRÔNICA 004/2024, e consequente contrato serão efetuados pela Tesouraria do FUNDO MUNICIPAL SAÚDE DE SUMIDOURO no prazo de até 30 dias a contar da emissão do documento de cobrança;</v>
      </c>
      <c r="B25" s="62"/>
      <c r="C25" s="62"/>
      <c r="D25" s="62"/>
      <c r="E25" s="62"/>
      <c r="F25" s="62"/>
      <c r="G25" s="62"/>
      <c r="H25" s="40"/>
    </row>
    <row r="26" spans="1:11" s="26" customFormat="1" ht="14.3" customHeight="1">
      <c r="A26" s="62" t="str">
        <f>" - "&amp;Dados!B27</f>
        <v xml:space="preserve"> - Proposta válida por 60 (sessenta) dias</v>
      </c>
      <c r="B26" s="62"/>
      <c r="C26" s="62"/>
      <c r="D26" s="62"/>
      <c r="E26" s="62"/>
      <c r="F26" s="62"/>
      <c r="G26" s="62"/>
      <c r="H26" s="38"/>
    </row>
    <row r="27" spans="1:11">
      <c r="H27" s="41"/>
    </row>
    <row r="28" spans="1:11">
      <c r="H28" s="41"/>
    </row>
    <row r="29" spans="1:11">
      <c r="H29" s="41"/>
    </row>
    <row r="30" spans="1:11">
      <c r="H30" s="41"/>
    </row>
    <row r="31" spans="1:11">
      <c r="H31" s="41"/>
    </row>
    <row r="32" spans="1:11">
      <c r="H32" s="41"/>
    </row>
    <row r="33" spans="2:7" ht="12.75" customHeight="1">
      <c r="B33" s="1"/>
      <c r="G33" s="1"/>
    </row>
    <row r="34" spans="2:7">
      <c r="B34" s="1"/>
      <c r="G34" s="1"/>
    </row>
    <row r="35" spans="2:7">
      <c r="B35" s="1"/>
      <c r="G35" s="1"/>
    </row>
    <row r="36" spans="2:7">
      <c r="B36" s="1"/>
      <c r="G36" s="1"/>
    </row>
    <row r="37" spans="2:7">
      <c r="B37" s="1"/>
      <c r="G37" s="1"/>
    </row>
  </sheetData>
  <autoFilter ref="A13:G26"/>
  <mergeCells count="17">
    <mergeCell ref="C8:D8"/>
    <mergeCell ref="E8:F8"/>
    <mergeCell ref="A2:G2"/>
    <mergeCell ref="A3:G3"/>
    <mergeCell ref="A6:G6"/>
    <mergeCell ref="A7:G7"/>
    <mergeCell ref="A4:G4"/>
    <mergeCell ref="A5:G5"/>
    <mergeCell ref="A23:G23"/>
    <mergeCell ref="A24:G24"/>
    <mergeCell ref="A25:G25"/>
    <mergeCell ref="B10:G10"/>
    <mergeCell ref="A26:G26"/>
    <mergeCell ref="B11:G11"/>
    <mergeCell ref="F21:G21"/>
    <mergeCell ref="F22:G22"/>
    <mergeCell ref="D12:G12"/>
  </mergeCells>
  <phoneticPr fontId="0" type="noConversion"/>
  <conditionalFormatting sqref="B12">
    <cfRule type="cellIs" dxfId="11" priority="8" stopIfTrue="1" operator="equal">
      <formula>$G$1</formula>
    </cfRule>
  </conditionalFormatting>
  <conditionalFormatting sqref="B15:B20">
    <cfRule type="expression" dxfId="10" priority="10" stopIfTrue="1">
      <formula>IF(#REF!=1,IF(#REF!=0,1,0),0)</formula>
    </cfRule>
  </conditionalFormatting>
  <conditionalFormatting sqref="B10:G11">
    <cfRule type="cellIs" dxfId="9" priority="9" stopIfTrue="1" operator="equal">
      <formula>$J$1</formula>
    </cfRule>
  </conditionalFormatting>
  <conditionalFormatting sqref="D15:D20">
    <cfRule type="expression" priority="12" stopIfTrue="1">
      <formula>$A15</formula>
    </cfRule>
  </conditionalFormatting>
  <conditionalFormatting sqref="D12:G12">
    <cfRule type="cellIs" dxfId="8" priority="24" stopIfTrue="1" operator="equal">
      <formula>$E$1</formula>
    </cfRule>
  </conditionalFormatting>
  <conditionalFormatting sqref="F15:F20">
    <cfRule type="cellIs" dxfId="7" priority="11" stopIfTrue="1" operator="equal">
      <formula>""</formula>
    </cfRule>
  </conditionalFormatting>
  <conditionalFormatting sqref="F21">
    <cfRule type="expression" dxfId="6" priority="1" stopIfTrue="1">
      <formula>IF($J21="Empate",IF(H21=1,TRUE(),FALSE()),FALSE())</formula>
    </cfRule>
    <cfRule type="expression" dxfId="5" priority="2" stopIfTrue="1">
      <formula>IF(H21="&gt;",FALSE(),IF(H21&gt;0,TRUE(),FALSE()))</formula>
    </cfRule>
    <cfRule type="expression" dxfId="4" priority="3" stopIfTrue="1">
      <formula>IF(H21="&gt;",TRUE(),FALSE())</formula>
    </cfRule>
  </conditionalFormatting>
  <conditionalFormatting sqref="F22">
    <cfRule type="expression" dxfId="3" priority="4" stopIfTrue="1">
      <formula>IF($J21="OK",IF(H21=1,TRUE(),FALSE()),FALSE())</formula>
    </cfRule>
    <cfRule type="expression" dxfId="2" priority="5" stopIfTrue="1">
      <formula>IF($J21="Empate",IF(H21=1,TRUE(),FALSE()),FALSE())</formula>
    </cfRule>
    <cfRule type="expression" dxfId="1" priority="6" stopIfTrue="1">
      <formula>IF($J21="Empate",IF(H21=2,TRUE(),FALSE()),FALSE())</formula>
    </cfRule>
  </conditionalFormatting>
  <conditionalFormatting sqref="G15:G20">
    <cfRule type="expression" dxfId="0" priority="25" stopIfTrue="1">
      <formula>IF(ISTEXT(F15),FALSE(),IF(F15&gt;E15,TRUE(),FALSE()))</formula>
    </cfRule>
  </conditionalFormatting>
  <printOptions horizontalCentered="1"/>
  <pageMargins left="0.51181102362204722" right="0.31496062992125984" top="0.39370078740157483" bottom="1.0236220472440944" header="0.51181102362204722" footer="0.55118110236220474"/>
  <pageSetup paperSize="9" scale="95" fitToHeight="20" orientation="portrait" r:id="rId1"/>
  <headerFooter alignWithMargins="0">
    <oddHeader>&amp;R&amp;"Arial,Negrito"&amp;6Página &amp;P de &amp;N.</oddHeader>
    <oddFooter>&amp;C
____________________________________
Assinatura e Carimbo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2"/>
  <dimension ref="A1:IV28"/>
  <sheetViews>
    <sheetView workbookViewId="0">
      <selection activeCell="D9" sqref="D9"/>
    </sheetView>
  </sheetViews>
  <sheetFormatPr defaultRowHeight="12.9"/>
  <cols>
    <col min="1" max="1" width="15" customWidth="1"/>
    <col min="2" max="2" width="63.875" customWidth="1"/>
    <col min="3" max="3" width="43.75" customWidth="1"/>
    <col min="4" max="7" width="41.125" customWidth="1"/>
    <col min="8" max="8" width="14" customWidth="1"/>
    <col min="9" max="9" width="19.25" customWidth="1"/>
    <col min="10" max="13" width="14.625" customWidth="1"/>
    <col min="14" max="15" width="9.25" customWidth="1"/>
  </cols>
  <sheetData>
    <row r="1" spans="1:7">
      <c r="A1" s="15" t="s">
        <v>8</v>
      </c>
      <c r="B1" s="54" t="s">
        <v>48</v>
      </c>
      <c r="E1" s="4"/>
      <c r="F1" s="4"/>
      <c r="G1" s="4"/>
    </row>
    <row r="2" spans="1:7">
      <c r="A2" s="15" t="s">
        <v>9</v>
      </c>
      <c r="B2" s="54" t="s">
        <v>50</v>
      </c>
      <c r="E2" s="4"/>
      <c r="F2" s="4"/>
      <c r="G2" s="4"/>
    </row>
    <row r="3" spans="1:7">
      <c r="A3" s="15" t="s">
        <v>10</v>
      </c>
      <c r="B3" s="54" t="s">
        <v>49</v>
      </c>
      <c r="C3" s="5"/>
      <c r="E3" s="50"/>
      <c r="F3" s="4"/>
      <c r="G3" s="4"/>
    </row>
    <row r="4" spans="1:7">
      <c r="A4" s="15" t="s">
        <v>11</v>
      </c>
      <c r="B4" s="54" t="s">
        <v>51</v>
      </c>
      <c r="C4" s="5"/>
      <c r="E4" s="50"/>
      <c r="F4" s="4"/>
      <c r="G4" s="4"/>
    </row>
    <row r="5" spans="1:7">
      <c r="A5" s="15"/>
      <c r="B5" s="54" t="s">
        <v>52</v>
      </c>
      <c r="C5" s="5"/>
      <c r="E5" s="50"/>
      <c r="F5" s="4"/>
      <c r="G5" s="4"/>
    </row>
    <row r="6" spans="1:7">
      <c r="A6" s="15" t="s">
        <v>12</v>
      </c>
      <c r="B6" s="54" t="s">
        <v>36</v>
      </c>
      <c r="C6" s="5"/>
      <c r="E6" s="50"/>
      <c r="F6" s="4"/>
      <c r="G6" s="4"/>
    </row>
    <row r="7" spans="1:7">
      <c r="A7" s="15" t="s">
        <v>29</v>
      </c>
      <c r="B7" s="55" t="s">
        <v>37</v>
      </c>
      <c r="C7" s="5"/>
      <c r="E7" s="50"/>
      <c r="F7" s="4"/>
      <c r="G7" s="4"/>
    </row>
    <row r="8" spans="1:7">
      <c r="A8" s="15" t="s">
        <v>13</v>
      </c>
      <c r="B8" s="54" t="s">
        <v>40</v>
      </c>
      <c r="C8" s="5"/>
      <c r="E8" s="50"/>
      <c r="F8" s="4"/>
      <c r="G8" s="4"/>
    </row>
    <row r="9" spans="1:7">
      <c r="A9" s="24" t="s">
        <v>22</v>
      </c>
      <c r="B9" s="44">
        <v>1356.32</v>
      </c>
      <c r="C9" s="5"/>
      <c r="E9" s="50"/>
      <c r="F9" s="4"/>
      <c r="G9" s="4"/>
    </row>
    <row r="10" spans="1:7">
      <c r="A10" s="16" t="s">
        <v>0</v>
      </c>
      <c r="E10" s="4"/>
      <c r="F10" s="4"/>
      <c r="G10" s="4"/>
    </row>
    <row r="11" spans="1:7">
      <c r="A11" s="17" t="s">
        <v>2</v>
      </c>
      <c r="E11" s="4"/>
      <c r="F11" s="4"/>
      <c r="G11" s="4"/>
    </row>
    <row r="12" spans="1:7">
      <c r="A12" s="18" t="s">
        <v>7</v>
      </c>
      <c r="E12" s="4"/>
      <c r="F12" s="4"/>
      <c r="G12" s="4"/>
    </row>
    <row r="13" spans="1:7">
      <c r="A13" s="17" t="s">
        <v>19</v>
      </c>
      <c r="E13" s="4"/>
      <c r="F13" s="4"/>
      <c r="G13" s="4"/>
    </row>
    <row r="14" spans="1:7">
      <c r="A14" s="17" t="s">
        <v>23</v>
      </c>
      <c r="E14" s="4"/>
      <c r="F14" s="4"/>
      <c r="G14" s="4"/>
    </row>
    <row r="15" spans="1:7">
      <c r="A15" s="52" t="s">
        <v>31</v>
      </c>
      <c r="E15" s="4"/>
      <c r="F15" s="4"/>
      <c r="G15" s="4"/>
    </row>
    <row r="16" spans="1:7">
      <c r="A16" s="52" t="s">
        <v>32</v>
      </c>
      <c r="E16" s="4"/>
      <c r="F16" s="4"/>
      <c r="G16" s="4"/>
    </row>
    <row r="17" spans="1:256">
      <c r="A17" s="52" t="s">
        <v>33</v>
      </c>
      <c r="B17" s="23"/>
      <c r="E17" s="23"/>
      <c r="F17" s="4"/>
      <c r="G17" s="4"/>
    </row>
    <row r="18" spans="1:256" s="22" customFormat="1">
      <c r="A18" s="21" t="s">
        <v>20</v>
      </c>
      <c r="B18" s="23" t="s">
        <v>54</v>
      </c>
      <c r="C18" s="51"/>
      <c r="D18" s="51"/>
      <c r="E18" s="51"/>
      <c r="F18" s="53"/>
      <c r="G18" s="51"/>
      <c r="H18" s="23"/>
      <c r="I18" s="23"/>
      <c r="J18" s="23"/>
      <c r="K18" s="23"/>
      <c r="L18" s="23"/>
      <c r="M18" s="23"/>
    </row>
    <row r="19" spans="1:256" s="22" customFormat="1">
      <c r="A19" s="21" t="s">
        <v>21</v>
      </c>
      <c r="B19" s="23" t="s">
        <v>53</v>
      </c>
      <c r="C19" s="23"/>
      <c r="D19" s="23"/>
      <c r="E19" s="53"/>
      <c r="F19" s="53"/>
      <c r="G19" s="53"/>
      <c r="H19" s="23"/>
      <c r="I19" s="23"/>
      <c r="J19" s="23"/>
      <c r="K19" s="23"/>
      <c r="L19" s="23"/>
      <c r="M19" s="23"/>
      <c r="IV19" s="23"/>
    </row>
    <row r="20" spans="1:256">
      <c r="B20" s="23"/>
      <c r="E20" s="4"/>
      <c r="F20" s="23"/>
      <c r="G20" s="23"/>
    </row>
    <row r="21" spans="1:256">
      <c r="B21" s="23"/>
      <c r="E21" s="49"/>
      <c r="F21" s="23"/>
      <c r="G21" s="23"/>
    </row>
    <row r="22" spans="1:256">
      <c r="E22" s="49"/>
      <c r="F22" s="49"/>
      <c r="G22" s="49"/>
    </row>
    <row r="23" spans="1:256">
      <c r="E23" s="49"/>
      <c r="F23" s="49"/>
      <c r="G23" s="49"/>
    </row>
    <row r="24" spans="1:256" ht="38.75">
      <c r="A24" s="19" t="s">
        <v>14</v>
      </c>
      <c r="B24" s="20" t="s">
        <v>35</v>
      </c>
      <c r="D24" s="59"/>
      <c r="E24" s="4"/>
      <c r="F24" s="4"/>
      <c r="G24" s="49"/>
    </row>
    <row r="25" spans="1:256" ht="25.85">
      <c r="A25" s="19" t="s">
        <v>15</v>
      </c>
      <c r="B25" s="20" t="s">
        <v>34</v>
      </c>
      <c r="D25" s="59"/>
      <c r="E25" s="4"/>
      <c r="F25" s="4"/>
      <c r="G25" s="49"/>
    </row>
    <row r="26" spans="1:256" ht="51.65">
      <c r="A26" s="19" t="s">
        <v>16</v>
      </c>
      <c r="B26" s="55" t="s">
        <v>55</v>
      </c>
      <c r="C26" s="9"/>
      <c r="E26" s="4"/>
      <c r="F26" s="4"/>
      <c r="G26" s="49"/>
    </row>
    <row r="27" spans="1:256" ht="25.85">
      <c r="A27" s="19" t="s">
        <v>17</v>
      </c>
      <c r="B27" s="20" t="s">
        <v>27</v>
      </c>
      <c r="E27" s="4"/>
      <c r="F27" s="4"/>
      <c r="G27" s="49"/>
    </row>
    <row r="28" spans="1:256">
      <c r="A28" s="19" t="s">
        <v>30</v>
      </c>
      <c r="B28" s="56" t="s">
        <v>39</v>
      </c>
      <c r="G28" s="49"/>
    </row>
  </sheetData>
  <phoneticPr fontId="0" type="noConversion"/>
  <pageMargins left="0.78740157499999996" right="0.78740157499999996" top="0.984251969" bottom="0.984251969" header="0.49212598499999999" footer="0.49212598499999999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Quadro de Preços</vt:lpstr>
      <vt:lpstr>Dados</vt:lpstr>
      <vt:lpstr>Dados!_Hlk124412351</vt:lpstr>
      <vt:lpstr>'Quadro de Preços'!Titulos_de_impressao</vt:lpstr>
    </vt:vector>
  </TitlesOfParts>
  <Company>PMS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Licitacao</dc:creator>
  <dc:description>Versão: 2.0 - Incluída a planilha 'dados'.</dc:description>
  <cp:lastModifiedBy>Ary</cp:lastModifiedBy>
  <cp:lastPrinted>2024-03-07T16:53:37Z</cp:lastPrinted>
  <dcterms:created xsi:type="dcterms:W3CDTF">2006-04-18T17:38:46Z</dcterms:created>
  <dcterms:modified xsi:type="dcterms:W3CDTF">2024-03-07T17:27:55Z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tegido por senha">
    <vt:bool>true</vt:bool>
  </property>
</Properties>
</file>