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EstaPasta_de_trabalho"/>
  <mc:AlternateContent xmlns:mc="http://schemas.openxmlformats.org/markup-compatibility/2006">
    <mc:Choice Requires="x15">
      <x15ac:absPath xmlns:x15ac="http://schemas.microsoft.com/office/spreadsheetml/2010/11/ac" url="D:\licitacoes\2022\Pregão Eletrônico\Pregão Eletrônico 037-22 - Eventual Aquisição de Materiais de Higiene e Limpeza - SMOTSP\"/>
    </mc:Choice>
  </mc:AlternateContent>
  <xr:revisionPtr revIDLastSave="0" documentId="13_ncr:1_{6EAEBC1C-E5C3-4060-AEB4-372939829784}"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Preços'!$A$11:$G$59</definedName>
    <definedName name="_GoBack" localSheetId="1">Dados!$B$3</definedName>
    <definedName name="_Hlk103001899" localSheetId="0">'Quadro de Preços'!$A$13</definedName>
    <definedName name="_Hlk103083203" localSheetId="0">'Quadro de Preços'!#REF!</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1" l="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A48" i="1"/>
  <c r="A49" i="1"/>
  <c r="A50" i="1"/>
  <c r="A51" i="1"/>
  <c r="A52" i="1"/>
  <c r="A53" i="1"/>
  <c r="A54" i="1"/>
  <c r="A55" i="1"/>
  <c r="A56" i="1"/>
  <c r="A57" i="1"/>
  <c r="A58" i="1"/>
  <c r="A59" i="1"/>
  <c r="E6" i="1" l="1"/>
  <c r="G13" i="1"/>
  <c r="F47" i="1" s="1"/>
  <c r="A4" i="1"/>
  <c r="A6" i="1"/>
  <c r="A5" i="1"/>
  <c r="A3" i="1"/>
</calcChain>
</file>

<file path=xl/sharedStrings.xml><?xml version="1.0" encoding="utf-8"?>
<sst xmlns="http://schemas.openxmlformats.org/spreadsheetml/2006/main" count="125" uniqueCount="95">
  <si>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</si>
  <si>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</si>
  <si>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</si>
  <si>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</si>
  <si>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</si>
  <si>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</si>
  <si>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</si>
  <si>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</si>
  <si>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</si>
  <si>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</si>
  <si>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</si>
  <si>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</si>
  <si>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</si>
  <si>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</si>
  <si>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</si>
  <si>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</si>
  <si>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</si>
  <si>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</si>
  <si>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</si>
  <si>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</si>
  <si>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</si>
  <si>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</si>
  <si>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</si>
  <si>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</si>
  <si>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</si>
  <si>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</si>
  <si>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</si>
  <si>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</si>
  <si>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</si>
  <si>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</si>
  <si>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</si>
  <si>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</si>
  <si>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</si>
  <si>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</si>
  <si>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</si>
  <si>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</si>
  <si>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Homologação: __/__/2022</t>
  </si>
  <si>
    <t>Previsão Publicação: __/__/2022</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</si>
  <si>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</si>
  <si>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</si>
  <si>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</si>
  <si>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</si>
  <si>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</si>
  <si>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</si>
  <si>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</si>
  <si>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</si>
  <si>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Prazo da Ata: 12 meses a contar de sua assinatura.</t>
  </si>
  <si>
    <t>Sec. Obras</t>
  </si>
  <si>
    <t>CADEADO 30 MM</t>
  </si>
  <si>
    <t>Unidades</t>
  </si>
  <si>
    <t>CADEADO 70 MM</t>
  </si>
  <si>
    <t>CLORO GALÃO C/ 5.000 ML</t>
  </si>
  <si>
    <t>Galões</t>
  </si>
  <si>
    <t>COPO DE VIDRO TIPO AMERICANO</t>
  </si>
  <si>
    <t>COPO DESCARTÁVEL BRANCO 200 ML PCT C/ 100 UND</t>
  </si>
  <si>
    <t>Pacotes</t>
  </si>
  <si>
    <t>DESINFETANTE FRASCO C/ 5 LITROS</t>
  </si>
  <si>
    <t xml:space="preserve">Frascos </t>
  </si>
  <si>
    <t>DESODORIZADOR DE AR AEROSOL FRASCO 400 ML SEM CFC</t>
  </si>
  <si>
    <t>DETERGENTE LÍQUIDO TENSOATIVO BIODEGRADÁVEL FRASCO 500 ML NEUTRO</t>
  </si>
  <si>
    <t>ESCOVA PLÁSTICA COM SUPORTE PARA LIMPAR VASO SANITÁRIO</t>
  </si>
  <si>
    <t>ESSÊNCIA DE LIMÃO FRASCO 200 ML</t>
  </si>
  <si>
    <t>EXTENSÃO ELÉTRICA COM 5 OU 3 TOMADAS 10A COM CABO 2M</t>
  </si>
  <si>
    <t>FILTRO DE CAFÉ PERMANENTE EM SEDA Nº 103</t>
  </si>
  <si>
    <t>GARRAFA TÉRMICA CAPACIDADE PARA 5 LITROS DIMENSÕES (AXLXP): 30,4 X 19,8 X 19,8 CM MATERIAL EXTERNO: PLASTICO; MATERIAL INTERNO: POLIURETANO; SISTEMA DE SERVIR: ROLHA CLEAN</t>
  </si>
  <si>
    <t>HIGIENIZADOR DE MÃOS ALCOOL EM GEL GALÃO 4,3 KG</t>
  </si>
  <si>
    <t>KIT POTE MANTIMENTOS 5 PEÇAS TAMPA ROSA 720 ML -1800ML - 3200ML - 4500 ML</t>
  </si>
  <si>
    <t>Kits</t>
  </si>
  <si>
    <t>LÂMPADA LED 30W BRANCA FRIA</t>
  </si>
  <si>
    <t>LÂMPADA VAPOR MERCÚRIO 400W</t>
  </si>
  <si>
    <t xml:space="preserve">MANGUEIRA DE JARDIM </t>
  </si>
  <si>
    <t>Metros</t>
  </si>
  <si>
    <t>MOP GIRATÓRIO, BALDE COM 12 LITROS</t>
  </si>
  <si>
    <t>PANO P/ TUDO MULTIUSO (SIMILAR AO PERFEX 60X33 CM) PCT C/ 5</t>
  </si>
  <si>
    <t xml:space="preserve">PAPEL HIGIENICO BRANCO, PICOTADO, FOLHA DUPLA, ULTRA MACIO, 30 M PCT C/ 12 ROLOS </t>
  </si>
  <si>
    <t>PAPEL TOALHA BRANCO PICOTADO FOLHA DUPLA - PCT C/ 2 ROLOS</t>
  </si>
  <si>
    <t>PINO 3 SAÍDAS BIPOLAR 10A 250V</t>
  </si>
  <si>
    <t>RÔDO PLÁSTICO DUPLO PARA CHÃO 40 CM COM CABO DE METAL PLASTIFICADO 1,20 M</t>
  </si>
  <si>
    <t>RÔDO PLÁSTICO DUPLO PARA CHÃO 60 CM COM CABO DE METAL PLASTIFICADO 1,20 M</t>
  </si>
  <si>
    <t>SABÃO EM PASTA PARA LAVAR LOUÇAS FRASCO COM 500 GR</t>
  </si>
  <si>
    <t>SABÃO EM PÓ PCT 1 KG</t>
  </si>
  <si>
    <t>SABONETE LÍQUIDO GALÃO COM 5 LITROS</t>
  </si>
  <si>
    <t>SACO DE CHÃO ALVEJADO 50 x 75 CM 100% ALGODÃO</t>
  </si>
  <si>
    <t>SACO PLÁSTICO P/ LIXO 50 L - PCT COM 10 UND</t>
  </si>
  <si>
    <t xml:space="preserve">SACO PLÁSTICO P/ LIXO REFORÇADO 100 LITROS COR PRETA </t>
  </si>
  <si>
    <t>TORNEIRA DE PAREDE PARA COZINHA CROMADA</t>
  </si>
  <si>
    <t>VASSOURA DE PIAÇAVA CHAPA Nº 06</t>
  </si>
  <si>
    <t>PREGÃO ELETRÔNICO Nº 037/2022</t>
  </si>
  <si>
    <t>PROCESSO ADMINISTRATIVO N° 0962/2022 de 01/04/2022</t>
  </si>
  <si>
    <t>EVENTUAL AQUISIÇÃO DE MATERIAIS E HIGIENE E LIMPEZA - SRP</t>
  </si>
  <si>
    <t>Os itens deverão ser entregues em única remessa, de acordo com ao empenho(s) emitido(s) a(s) empresa(s) vencedora(s) do certame.</t>
  </si>
  <si>
    <t>A(s) empresa(s) deverá(ao) efetuar a entrega com prazo máximo de 10 (dez) dias úteis a partir do envio da(s) nota(s) de empenho(s). Endereço de entrega: Rua Dr. Carolino Ribeiro de Moura Sn, centro, Sumidouro-RJ (Almoxarifado Central) no caso da Secretaria de Administração, Parque de Exposições Catarina Schuenck, no caso da Sec de Agricultura e Av. José de Alencar 1513, centro, Sumidouro – RJ (Sede da SMOTSP) para a Secretaria de Obras. Horário de entrega. Segunda à Sexta, das 9h às 16h.</t>
  </si>
  <si>
    <t>O pagamento do objeto de que trata o PREGÃO ELETRÔNICO 037/2022, será efetuado pela Tesouraria da Prefeitura Municipal de Sumidouro.</t>
  </si>
  <si>
    <t>Sec. Agricultura</t>
  </si>
  <si>
    <t>Abertura das Propostas: 01/08/2022,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</si>
</sst>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80">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7" fillId="0" borderId="0" xfId="0" applyNumberFormat="1"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49" fontId="0" fillId="0" borderId="0" xfId="0" applyNumberFormat="1"/>
    <xf numFmtId="0" fontId="2" fillId="0" borderId="0" xfId="0" applyFont="1" applyFill="1"/>
    <xf numFmtId="170" fontId="5" fillId="0" borderId="0" xfId="0" applyNumberFormat="1" applyFont="1" applyBorder="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Fill="1" applyAlignment="1">
      <alignment wrapText="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6" fillId="0" borderId="0" xfId="0" applyFont="1" applyBorder="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0" fontId="10"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0" fontId="8" fillId="0" borderId="3" xfId="0" applyFont="1" applyBorder="1" applyAlignment="1" applyProtection="1">
      <alignment horizontal="left"/>
      <protection locked="0" hidden="1"/>
    </xf>
    <xf numFmtId="168" fontId="10" fillId="0" borderId="0" xfId="0" applyNumberFormat="1" applyFont="1" applyBorder="1" applyAlignment="1" applyProtection="1">
      <alignment vertical="center" wrapText="1"/>
      <protection hidden="1"/>
    </xf>
    <xf numFmtId="0" fontId="7" fillId="0" borderId="0" xfId="0" applyNumberFormat="1" applyFont="1" applyBorder="1" applyAlignment="1" applyProtection="1">
      <alignment vertical="center" wrapText="1"/>
      <protection hidden="1"/>
    </xf>
    <xf numFmtId="0" fontId="2" fillId="0" borderId="0" xfId="0" applyNumberFormat="1" applyFont="1" applyBorder="1" applyAlignment="1" applyProtection="1">
      <alignment vertical="center" wrapText="1"/>
      <protection hidden="1"/>
    </xf>
    <xf numFmtId="0" fontId="10" fillId="0" borderId="0" xfId="0" applyNumberFormat="1"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xf numFmtId="0" fontId="10" fillId="0" borderId="0" xfId="0" applyNumberFormat="1" applyFont="1" applyBorder="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Border="1" applyAlignment="1" applyProtection="1">
      <alignment vertical="center" wrapText="1"/>
      <protection hidden="1"/>
    </xf>
    <xf numFmtId="49" fontId="7"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vertical="center" wrapText="1"/>
      <protection hidden="1"/>
    </xf>
    <xf numFmtId="49" fontId="13"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horizontal="left" vertical="center" wrapText="1"/>
      <protection hidden="1"/>
    </xf>
    <xf numFmtId="49" fontId="14" fillId="0" borderId="0" xfId="0" applyNumberFormat="1" applyFont="1" applyBorder="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Border="1" applyAlignment="1" applyProtection="1">
      <alignment vertical="center" wrapText="1"/>
      <protection hidden="1"/>
    </xf>
    <xf numFmtId="169" fontId="8" fillId="0" borderId="2" xfId="0" applyNumberFormat="1" applyFont="1" applyBorder="1" applyAlignment="1">
      <alignment horizontal="center" vertical="center"/>
    </xf>
    <xf numFmtId="166" fontId="0" fillId="0" borderId="0" xfId="1" applyFont="1" applyFill="1" applyBorder="1" applyAlignment="1" applyProtection="1">
      <alignment horizontal="left"/>
    </xf>
    <xf numFmtId="167" fontId="7" fillId="0" borderId="2" xfId="0" applyNumberFormat="1" applyFont="1" applyFill="1" applyBorder="1" applyAlignment="1" applyProtection="1">
      <alignment horizontal="center" vertical="center" wrapText="1"/>
      <protection hidden="1"/>
    </xf>
    <xf numFmtId="0" fontId="2" fillId="0" borderId="0" xfId="0" applyFont="1" applyAlignment="1">
      <alignment wrapText="1"/>
    </xf>
    <xf numFmtId="169" fontId="4" fillId="0" borderId="3" xfId="0" applyNumberFormat="1" applyFont="1" applyBorder="1" applyAlignment="1" applyProtection="1">
      <alignment horizontal="center" vertical="center"/>
      <protection hidden="1"/>
    </xf>
    <xf numFmtId="169" fontId="7" fillId="0" borderId="2"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8" borderId="4" xfId="0" applyFill="1" applyBorder="1"/>
    <xf numFmtId="0" fontId="2" fillId="0" borderId="0" xfId="0" applyFont="1" applyAlignment="1">
      <alignment horizontal="left" vertical="center" wrapText="1"/>
    </xf>
    <xf numFmtId="0" fontId="2" fillId="0" borderId="0" xfId="0" applyFont="1" applyAlignment="1">
      <alignment vertical="center" wrapText="1"/>
    </xf>
    <xf numFmtId="0" fontId="9" fillId="0" borderId="0" xfId="0" applyFont="1" applyAlignment="1" applyProtection="1">
      <alignment horizontal="left" vertical="center" wrapText="1"/>
      <protection hidden="1"/>
    </xf>
    <xf numFmtId="0" fontId="8" fillId="0" borderId="0" xfId="0" applyFont="1" applyBorder="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267560</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4997726"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0962/22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dimension ref="A1:M59"/>
  <sheetViews>
    <sheetView tabSelected="1" zoomScale="115" zoomScaleNormal="115" zoomScaleSheetLayoutView="100" workbookViewId="0"/>
  </sheetViews>
  <sheetFormatPr defaultRowHeight="12.75" x14ac:dyDescent="0.2"/>
  <cols>
    <col min="1" max="1" width="4.5703125" style="1" customWidth="1"/>
    <col min="2" max="2" width="51.85546875" style="2" customWidth="1"/>
    <col min="3" max="3" width="8.28515625" style="1" customWidth="1"/>
    <col min="4" max="4" width="8" style="27" customWidth="1"/>
    <col min="5" max="6" width="10.140625" style="14" customWidth="1"/>
    <col min="7" max="7" width="10.140625" style="12" customWidth="1"/>
    <col min="8" max="8" width="11.85546875" style="48" customWidth="1"/>
    <col min="9" max="9" width="11.5703125" style="2" customWidth="1"/>
    <col min="10" max="11" width="9.140625" style="2"/>
    <col min="12" max="12" width="9.140625" style="43"/>
    <col min="13" max="15" width="9.140625" style="2"/>
    <col min="16" max="16" width="10" style="2" bestFit="1" customWidth="1"/>
    <col min="17" max="16384" width="9.140625" style="2"/>
  </cols>
  <sheetData>
    <row r="1" spans="1:13" ht="58.5" customHeight="1" x14ac:dyDescent="0.2">
      <c r="H1" s="47"/>
    </row>
    <row r="2" spans="1:13" x14ac:dyDescent="0.2">
      <c r="A2" s="71" t="s">
        <v>19</v>
      </c>
      <c r="B2" s="71"/>
      <c r="C2" s="71"/>
      <c r="D2" s="71"/>
      <c r="E2" s="71"/>
      <c r="F2" s="71"/>
      <c r="G2" s="71"/>
    </row>
    <row r="3" spans="1:13" x14ac:dyDescent="0.2">
      <c r="A3" s="71" t="str">
        <f>UPPER(Dados!B1&amp;"  -  "&amp;Dados!B4)</f>
        <v>PREGÃO ELETRÔNICO Nº 037/2022  -  ABERTURA DAS PROPOSTAS: 01/08/2022, ÀS 10:00HS</v>
      </c>
      <c r="B3" s="71"/>
      <c r="C3" s="71"/>
      <c r="D3" s="71"/>
      <c r="E3" s="71"/>
      <c r="F3" s="71"/>
      <c r="G3" s="71"/>
    </row>
    <row r="4" spans="1:13" x14ac:dyDescent="0.2">
      <c r="A4" s="72" t="str">
        <f>Dados!B3</f>
        <v>EVENTUAL AQUISIÇÃO DE MATERIAIS E HIGIENE E LIMPEZA - SRP</v>
      </c>
      <c r="B4" s="72"/>
      <c r="C4" s="72"/>
      <c r="D4" s="72"/>
      <c r="E4" s="72"/>
      <c r="F4" s="72"/>
      <c r="G4" s="72"/>
    </row>
    <row r="5" spans="1:13" x14ac:dyDescent="0.2">
      <c r="A5" s="71" t="str">
        <f>Dados!B2</f>
        <v>PROCESSO ADMINISTRATIVO N° 0962/2022 de 01/04/2022</v>
      </c>
      <c r="B5" s="71"/>
      <c r="C5" s="71"/>
      <c r="D5" s="71"/>
      <c r="E5" s="71"/>
      <c r="F5" s="71"/>
      <c r="G5" s="71"/>
    </row>
    <row r="6" spans="1:13" x14ac:dyDescent="0.2">
      <c r="A6" s="62" t="str">
        <f>Dados!B7</f>
        <v>MENOR PREÇO POR ITEM</v>
      </c>
      <c r="B6" s="62"/>
      <c r="C6" s="69" t="s">
        <v>29</v>
      </c>
      <c r="D6" s="69"/>
      <c r="E6" s="70">
        <f>Dados!B8</f>
        <v>17074.669999999998</v>
      </c>
      <c r="F6" s="70"/>
      <c r="G6" s="62"/>
    </row>
    <row r="7" spans="1:13" ht="2.25" customHeight="1" x14ac:dyDescent="0.2">
      <c r="A7" s="6"/>
      <c r="B7" s="6"/>
      <c r="C7" s="6"/>
      <c r="D7" s="28"/>
      <c r="E7" s="15"/>
      <c r="F7" s="15"/>
      <c r="G7" s="11"/>
    </row>
    <row r="8" spans="1:13" s="8" customFormat="1" ht="12" customHeight="1" x14ac:dyDescent="0.2">
      <c r="A8" s="16" t="s">
        <v>0</v>
      </c>
      <c r="B8" s="73"/>
      <c r="C8" s="73"/>
      <c r="D8" s="73"/>
      <c r="E8" s="73"/>
      <c r="F8" s="73"/>
      <c r="G8" s="73"/>
      <c r="H8" s="49"/>
      <c r="L8" s="42"/>
    </row>
    <row r="9" spans="1:13" s="8" customFormat="1" ht="12" customHeight="1" x14ac:dyDescent="0.2">
      <c r="A9" s="16" t="s">
        <v>1</v>
      </c>
      <c r="B9" s="74"/>
      <c r="C9" s="74"/>
      <c r="D9" s="74"/>
      <c r="E9" s="74"/>
      <c r="F9" s="74"/>
      <c r="G9" s="74"/>
      <c r="H9" s="49"/>
      <c r="L9" s="42"/>
      <c r="M9" s="42"/>
    </row>
    <row r="10" spans="1:13" s="8" customFormat="1" ht="12" customHeight="1" x14ac:dyDescent="0.2">
      <c r="A10" s="16" t="s">
        <v>2</v>
      </c>
      <c r="B10" s="40"/>
      <c r="C10" s="29" t="s">
        <v>8</v>
      </c>
      <c r="D10" s="79"/>
      <c r="E10" s="79"/>
      <c r="F10" s="79"/>
      <c r="G10" s="79"/>
      <c r="H10" s="49"/>
      <c r="L10" s="42"/>
    </row>
    <row r="11" spans="1:13" ht="4.5" customHeight="1" x14ac:dyDescent="0.2">
      <c r="A11" s="3"/>
      <c r="B11" s="31"/>
      <c r="C11" s="31"/>
      <c r="D11" s="32"/>
      <c r="E11" s="60"/>
      <c r="F11" s="33"/>
      <c r="G11" s="34"/>
    </row>
    <row r="12" spans="1:13" s="8" customFormat="1" ht="22.5" x14ac:dyDescent="0.2">
      <c r="A12" s="36" t="s">
        <v>3</v>
      </c>
      <c r="B12" s="36" t="s">
        <v>4</v>
      </c>
      <c r="C12" s="36" t="s">
        <v>5</v>
      </c>
      <c r="D12" s="36" t="s">
        <v>6</v>
      </c>
      <c r="E12" s="54" t="s">
        <v>25</v>
      </c>
      <c r="F12" s="54" t="s">
        <v>26</v>
      </c>
      <c r="G12" s="36" t="s">
        <v>7</v>
      </c>
      <c r="H12" s="49"/>
      <c r="L12" s="42"/>
    </row>
    <row r="13" spans="1:13" s="8" customFormat="1" ht="11.25" x14ac:dyDescent="0.2">
      <c r="A13" s="37">
        <v>1</v>
      </c>
      <c r="B13" s="35" t="s">
        <v>48</v>
      </c>
      <c r="C13" s="38" t="s">
        <v>49</v>
      </c>
      <c r="D13" s="58">
        <v>10</v>
      </c>
      <c r="E13" s="61">
        <v>26.05</v>
      </c>
      <c r="F13" s="56"/>
      <c r="G13" s="39" t="str">
        <f>IF(F13="","",IF(ISTEXT(F13),"NC",F13*D13))</f>
        <v/>
      </c>
      <c r="H13" s="49"/>
      <c r="K13" s="7"/>
      <c r="L13" s="42"/>
    </row>
    <row r="14" spans="1:13" s="8" customFormat="1" ht="11.25" x14ac:dyDescent="0.2">
      <c r="A14" s="37">
        <v>2</v>
      </c>
      <c r="B14" s="35" t="s">
        <v>50</v>
      </c>
      <c r="C14" s="38" t="s">
        <v>49</v>
      </c>
      <c r="D14" s="58">
        <v>10</v>
      </c>
      <c r="E14" s="61">
        <v>61.31</v>
      </c>
      <c r="F14" s="56"/>
      <c r="G14" s="39" t="str">
        <f t="shared" ref="G14:G45" si="0">IF(F14="","",IF(ISTEXT(F14),"NC",F14*D14))</f>
        <v/>
      </c>
      <c r="H14" s="49"/>
      <c r="K14" s="7"/>
      <c r="L14" s="42"/>
    </row>
    <row r="15" spans="1:13" s="8" customFormat="1" ht="11.25" x14ac:dyDescent="0.2">
      <c r="A15" s="37">
        <v>3</v>
      </c>
      <c r="B15" s="35" t="s">
        <v>51</v>
      </c>
      <c r="C15" s="38" t="s">
        <v>52</v>
      </c>
      <c r="D15" s="58">
        <v>50</v>
      </c>
      <c r="E15" s="61">
        <v>12</v>
      </c>
      <c r="F15" s="56"/>
      <c r="G15" s="39" t="str">
        <f t="shared" si="0"/>
        <v/>
      </c>
      <c r="H15" s="49"/>
      <c r="K15" s="7"/>
      <c r="L15" s="42"/>
    </row>
    <row r="16" spans="1:13" s="8" customFormat="1" ht="11.25" x14ac:dyDescent="0.2">
      <c r="A16" s="37">
        <v>4</v>
      </c>
      <c r="B16" s="35" t="s">
        <v>53</v>
      </c>
      <c r="C16" s="38" t="s">
        <v>49</v>
      </c>
      <c r="D16" s="58">
        <v>20</v>
      </c>
      <c r="E16" s="61">
        <v>1.69</v>
      </c>
      <c r="F16" s="56"/>
      <c r="G16" s="39" t="str">
        <f t="shared" si="0"/>
        <v/>
      </c>
      <c r="H16" s="49"/>
      <c r="K16" s="7"/>
      <c r="L16" s="42"/>
    </row>
    <row r="17" spans="1:12" s="8" customFormat="1" ht="11.25" x14ac:dyDescent="0.2">
      <c r="A17" s="37">
        <v>5</v>
      </c>
      <c r="B17" s="35" t="s">
        <v>54</v>
      </c>
      <c r="C17" s="38" t="s">
        <v>55</v>
      </c>
      <c r="D17" s="58">
        <v>100</v>
      </c>
      <c r="E17" s="61">
        <v>5.8</v>
      </c>
      <c r="F17" s="56"/>
      <c r="G17" s="39" t="str">
        <f t="shared" si="0"/>
        <v/>
      </c>
      <c r="H17" s="49"/>
      <c r="K17" s="7"/>
      <c r="L17" s="42"/>
    </row>
    <row r="18" spans="1:12" s="8" customFormat="1" ht="11.25" x14ac:dyDescent="0.2">
      <c r="A18" s="37">
        <v>6</v>
      </c>
      <c r="B18" s="35" t="s">
        <v>56</v>
      </c>
      <c r="C18" s="38" t="s">
        <v>57</v>
      </c>
      <c r="D18" s="58">
        <v>60</v>
      </c>
      <c r="E18" s="61">
        <v>17.14</v>
      </c>
      <c r="F18" s="56"/>
      <c r="G18" s="39" t="str">
        <f t="shared" si="0"/>
        <v/>
      </c>
      <c r="H18" s="49"/>
      <c r="K18" s="7"/>
      <c r="L18" s="42"/>
    </row>
    <row r="19" spans="1:12" s="8" customFormat="1" ht="11.25" x14ac:dyDescent="0.2">
      <c r="A19" s="37">
        <v>7</v>
      </c>
      <c r="B19" s="35" t="s">
        <v>58</v>
      </c>
      <c r="C19" s="38" t="s">
        <v>57</v>
      </c>
      <c r="D19" s="58">
        <v>20</v>
      </c>
      <c r="E19" s="61">
        <v>10</v>
      </c>
      <c r="F19" s="56"/>
      <c r="G19" s="39" t="str">
        <f t="shared" si="0"/>
        <v/>
      </c>
      <c r="H19" s="49"/>
      <c r="K19" s="7"/>
      <c r="L19" s="42"/>
    </row>
    <row r="20" spans="1:12" s="8" customFormat="1" ht="22.5" x14ac:dyDescent="0.2">
      <c r="A20" s="37">
        <v>8</v>
      </c>
      <c r="B20" s="35" t="s">
        <v>59</v>
      </c>
      <c r="C20" s="38" t="s">
        <v>57</v>
      </c>
      <c r="D20" s="58">
        <v>20</v>
      </c>
      <c r="E20" s="61">
        <v>2.3199999999999998</v>
      </c>
      <c r="F20" s="56"/>
      <c r="G20" s="39" t="str">
        <f t="shared" si="0"/>
        <v/>
      </c>
      <c r="H20" s="49"/>
      <c r="K20" s="7"/>
      <c r="L20" s="42"/>
    </row>
    <row r="21" spans="1:12" s="8" customFormat="1" ht="11.25" x14ac:dyDescent="0.2">
      <c r="A21" s="37">
        <v>9</v>
      </c>
      <c r="B21" s="35" t="s">
        <v>60</v>
      </c>
      <c r="C21" s="38" t="s">
        <v>49</v>
      </c>
      <c r="D21" s="58">
        <v>5</v>
      </c>
      <c r="E21" s="61">
        <v>16.21</v>
      </c>
      <c r="F21" s="56"/>
      <c r="G21" s="39" t="str">
        <f t="shared" si="0"/>
        <v/>
      </c>
      <c r="H21" s="49"/>
      <c r="K21" s="7"/>
      <c r="L21" s="42"/>
    </row>
    <row r="22" spans="1:12" s="8" customFormat="1" ht="11.25" x14ac:dyDescent="0.2">
      <c r="A22" s="37">
        <v>10</v>
      </c>
      <c r="B22" s="35" t="s">
        <v>61</v>
      </c>
      <c r="C22" s="38" t="s">
        <v>57</v>
      </c>
      <c r="D22" s="58">
        <v>20</v>
      </c>
      <c r="E22" s="61">
        <v>17.22</v>
      </c>
      <c r="F22" s="56"/>
      <c r="G22" s="39" t="str">
        <f t="shared" si="0"/>
        <v/>
      </c>
      <c r="H22" s="49"/>
      <c r="K22" s="7"/>
      <c r="L22" s="42"/>
    </row>
    <row r="23" spans="1:12" s="8" customFormat="1" ht="11.25" x14ac:dyDescent="0.2">
      <c r="A23" s="37">
        <v>11</v>
      </c>
      <c r="B23" s="35" t="s">
        <v>62</v>
      </c>
      <c r="C23" s="38" t="s">
        <v>49</v>
      </c>
      <c r="D23" s="58">
        <v>5</v>
      </c>
      <c r="E23" s="61">
        <v>29.31</v>
      </c>
      <c r="F23" s="56"/>
      <c r="G23" s="39" t="str">
        <f t="shared" si="0"/>
        <v/>
      </c>
      <c r="H23" s="49"/>
      <c r="K23" s="7"/>
      <c r="L23" s="42"/>
    </row>
    <row r="24" spans="1:12" s="8" customFormat="1" ht="11.25" x14ac:dyDescent="0.2">
      <c r="A24" s="37">
        <v>12</v>
      </c>
      <c r="B24" s="35" t="s">
        <v>63</v>
      </c>
      <c r="C24" s="38" t="s">
        <v>49</v>
      </c>
      <c r="D24" s="58">
        <v>10</v>
      </c>
      <c r="E24" s="61">
        <v>5.8</v>
      </c>
      <c r="F24" s="56"/>
      <c r="G24" s="39" t="str">
        <f t="shared" si="0"/>
        <v/>
      </c>
      <c r="H24" s="49"/>
      <c r="K24" s="7"/>
      <c r="L24" s="42"/>
    </row>
    <row r="25" spans="1:12" s="8" customFormat="1" ht="45" x14ac:dyDescent="0.2">
      <c r="A25" s="37">
        <v>13</v>
      </c>
      <c r="B25" s="35" t="s">
        <v>64</v>
      </c>
      <c r="C25" s="38" t="s">
        <v>49</v>
      </c>
      <c r="D25" s="58">
        <v>2</v>
      </c>
      <c r="E25" s="61">
        <v>67.19</v>
      </c>
      <c r="F25" s="56"/>
      <c r="G25" s="39" t="str">
        <f t="shared" si="0"/>
        <v/>
      </c>
      <c r="H25" s="49"/>
      <c r="K25" s="7"/>
      <c r="L25" s="42"/>
    </row>
    <row r="26" spans="1:12" s="8" customFormat="1" ht="11.25" x14ac:dyDescent="0.2">
      <c r="A26" s="37">
        <v>14</v>
      </c>
      <c r="B26" s="35" t="s">
        <v>65</v>
      </c>
      <c r="C26" s="38" t="s">
        <v>52</v>
      </c>
      <c r="D26" s="58">
        <v>5</v>
      </c>
      <c r="E26" s="61">
        <v>60.42</v>
      </c>
      <c r="F26" s="56"/>
      <c r="G26" s="39" t="str">
        <f t="shared" si="0"/>
        <v/>
      </c>
      <c r="H26" s="49"/>
      <c r="K26" s="7"/>
      <c r="L26" s="42"/>
    </row>
    <row r="27" spans="1:12" s="8" customFormat="1" ht="22.5" x14ac:dyDescent="0.2">
      <c r="A27" s="37">
        <v>15</v>
      </c>
      <c r="B27" s="35" t="s">
        <v>66</v>
      </c>
      <c r="C27" s="38" t="s">
        <v>67</v>
      </c>
      <c r="D27" s="58">
        <v>1</v>
      </c>
      <c r="E27" s="61">
        <v>77</v>
      </c>
      <c r="F27" s="56"/>
      <c r="G27" s="39" t="str">
        <f t="shared" si="0"/>
        <v/>
      </c>
      <c r="H27" s="49"/>
      <c r="K27" s="7"/>
      <c r="L27" s="42"/>
    </row>
    <row r="28" spans="1:12" s="8" customFormat="1" ht="11.25" x14ac:dyDescent="0.2">
      <c r="A28" s="37">
        <v>16</v>
      </c>
      <c r="B28" s="35" t="s">
        <v>68</v>
      </c>
      <c r="C28" s="38" t="s">
        <v>49</v>
      </c>
      <c r="D28" s="58">
        <v>30</v>
      </c>
      <c r="E28" s="61">
        <v>23</v>
      </c>
      <c r="F28" s="56"/>
      <c r="G28" s="39" t="str">
        <f t="shared" si="0"/>
        <v/>
      </c>
      <c r="H28" s="49"/>
      <c r="K28" s="7"/>
      <c r="L28" s="42"/>
    </row>
    <row r="29" spans="1:12" s="8" customFormat="1" ht="11.25" x14ac:dyDescent="0.2">
      <c r="A29" s="37">
        <v>17</v>
      </c>
      <c r="B29" s="35" t="s">
        <v>69</v>
      </c>
      <c r="C29" s="38" t="s">
        <v>49</v>
      </c>
      <c r="D29" s="58">
        <v>30</v>
      </c>
      <c r="E29" s="61">
        <v>60.8</v>
      </c>
      <c r="F29" s="56"/>
      <c r="G29" s="39" t="str">
        <f t="shared" si="0"/>
        <v/>
      </c>
      <c r="H29" s="49"/>
      <c r="K29" s="7"/>
      <c r="L29" s="42"/>
    </row>
    <row r="30" spans="1:12" s="8" customFormat="1" ht="11.25" x14ac:dyDescent="0.2">
      <c r="A30" s="37">
        <v>18</v>
      </c>
      <c r="B30" s="35" t="s">
        <v>70</v>
      </c>
      <c r="C30" s="38" t="s">
        <v>71</v>
      </c>
      <c r="D30" s="58">
        <v>100</v>
      </c>
      <c r="E30" s="61">
        <v>6.87</v>
      </c>
      <c r="F30" s="56"/>
      <c r="G30" s="39" t="str">
        <f t="shared" si="0"/>
        <v/>
      </c>
      <c r="H30" s="49"/>
      <c r="K30" s="7"/>
      <c r="L30" s="42"/>
    </row>
    <row r="31" spans="1:12" s="8" customFormat="1" ht="11.25" x14ac:dyDescent="0.2">
      <c r="A31" s="37">
        <v>19</v>
      </c>
      <c r="B31" s="35" t="s">
        <v>72</v>
      </c>
      <c r="C31" s="38" t="s">
        <v>49</v>
      </c>
      <c r="D31" s="58">
        <v>2</v>
      </c>
      <c r="E31" s="61">
        <v>106.68</v>
      </c>
      <c r="F31" s="56"/>
      <c r="G31" s="39" t="str">
        <f t="shared" si="0"/>
        <v/>
      </c>
      <c r="H31" s="49"/>
      <c r="K31" s="7"/>
      <c r="L31" s="42"/>
    </row>
    <row r="32" spans="1:12" s="8" customFormat="1" ht="11.25" x14ac:dyDescent="0.2">
      <c r="A32" s="37">
        <v>20</v>
      </c>
      <c r="B32" s="35" t="s">
        <v>73</v>
      </c>
      <c r="C32" s="38" t="s">
        <v>55</v>
      </c>
      <c r="D32" s="58">
        <v>20</v>
      </c>
      <c r="E32" s="61">
        <v>8.01</v>
      </c>
      <c r="F32" s="56"/>
      <c r="G32" s="39" t="str">
        <f t="shared" si="0"/>
        <v/>
      </c>
      <c r="H32" s="49"/>
      <c r="K32" s="7"/>
      <c r="L32" s="42"/>
    </row>
    <row r="33" spans="1:12" s="8" customFormat="1" ht="22.5" x14ac:dyDescent="0.2">
      <c r="A33" s="37">
        <v>21</v>
      </c>
      <c r="B33" s="35" t="s">
        <v>74</v>
      </c>
      <c r="C33" s="38" t="s">
        <v>55</v>
      </c>
      <c r="D33" s="58">
        <v>400</v>
      </c>
      <c r="E33" s="61">
        <v>15.82</v>
      </c>
      <c r="F33" s="56"/>
      <c r="G33" s="39" t="str">
        <f t="shared" si="0"/>
        <v/>
      </c>
      <c r="H33" s="49"/>
      <c r="K33" s="7"/>
      <c r="L33" s="42"/>
    </row>
    <row r="34" spans="1:12" s="8" customFormat="1" ht="11.25" x14ac:dyDescent="0.2">
      <c r="A34" s="37">
        <v>22</v>
      </c>
      <c r="B34" s="35" t="s">
        <v>75</v>
      </c>
      <c r="C34" s="38" t="s">
        <v>55</v>
      </c>
      <c r="D34" s="58">
        <v>50</v>
      </c>
      <c r="E34" s="61">
        <v>6.06</v>
      </c>
      <c r="F34" s="56"/>
      <c r="G34" s="39" t="str">
        <f t="shared" si="0"/>
        <v/>
      </c>
      <c r="H34" s="49"/>
      <c r="K34" s="7"/>
      <c r="L34" s="42"/>
    </row>
    <row r="35" spans="1:12" s="8" customFormat="1" ht="11.25" x14ac:dyDescent="0.2">
      <c r="A35" s="37">
        <v>23</v>
      </c>
      <c r="B35" s="35" t="s">
        <v>76</v>
      </c>
      <c r="C35" s="38" t="s">
        <v>49</v>
      </c>
      <c r="D35" s="58">
        <v>10</v>
      </c>
      <c r="E35" s="61">
        <v>8.1999999999999993</v>
      </c>
      <c r="F35" s="56"/>
      <c r="G35" s="39" t="str">
        <f t="shared" si="0"/>
        <v/>
      </c>
      <c r="H35" s="49"/>
      <c r="K35" s="7"/>
      <c r="L35" s="42"/>
    </row>
    <row r="36" spans="1:12" s="8" customFormat="1" ht="22.5" x14ac:dyDescent="0.2">
      <c r="A36" s="37">
        <v>24</v>
      </c>
      <c r="B36" s="35" t="s">
        <v>77</v>
      </c>
      <c r="C36" s="38" t="s">
        <v>49</v>
      </c>
      <c r="D36" s="58">
        <v>5</v>
      </c>
      <c r="E36" s="61">
        <v>17.399999999999999</v>
      </c>
      <c r="F36" s="56"/>
      <c r="G36" s="39" t="str">
        <f t="shared" si="0"/>
        <v/>
      </c>
      <c r="H36" s="49"/>
      <c r="K36" s="7"/>
      <c r="L36" s="42"/>
    </row>
    <row r="37" spans="1:12" s="8" customFormat="1" ht="22.5" x14ac:dyDescent="0.2">
      <c r="A37" s="37">
        <v>25</v>
      </c>
      <c r="B37" s="35" t="s">
        <v>78</v>
      </c>
      <c r="C37" s="38" t="s">
        <v>49</v>
      </c>
      <c r="D37" s="58">
        <v>5</v>
      </c>
      <c r="E37" s="61">
        <v>27.2</v>
      </c>
      <c r="F37" s="56"/>
      <c r="G37" s="39" t="str">
        <f t="shared" si="0"/>
        <v/>
      </c>
      <c r="H37" s="49"/>
      <c r="K37" s="7"/>
      <c r="L37" s="42"/>
    </row>
    <row r="38" spans="1:12" s="8" customFormat="1" ht="11.25" x14ac:dyDescent="0.2">
      <c r="A38" s="37">
        <v>26</v>
      </c>
      <c r="B38" s="35" t="s">
        <v>79</v>
      </c>
      <c r="C38" s="38" t="s">
        <v>49</v>
      </c>
      <c r="D38" s="58">
        <v>20</v>
      </c>
      <c r="E38" s="61">
        <v>7.95</v>
      </c>
      <c r="F38" s="56"/>
      <c r="G38" s="39" t="str">
        <f t="shared" si="0"/>
        <v/>
      </c>
      <c r="H38" s="49"/>
      <c r="K38" s="7"/>
      <c r="L38" s="42"/>
    </row>
    <row r="39" spans="1:12" s="8" customFormat="1" ht="11.25" x14ac:dyDescent="0.2">
      <c r="A39" s="37">
        <v>27</v>
      </c>
      <c r="B39" s="35" t="s">
        <v>80</v>
      </c>
      <c r="C39" s="38" t="s">
        <v>55</v>
      </c>
      <c r="D39" s="58">
        <v>50</v>
      </c>
      <c r="E39" s="61">
        <v>11.85</v>
      </c>
      <c r="F39" s="56"/>
      <c r="G39" s="39" t="str">
        <f t="shared" si="0"/>
        <v/>
      </c>
      <c r="H39" s="49"/>
      <c r="K39" s="7"/>
      <c r="L39" s="42"/>
    </row>
    <row r="40" spans="1:12" s="8" customFormat="1" ht="11.25" x14ac:dyDescent="0.2">
      <c r="A40" s="37">
        <v>28</v>
      </c>
      <c r="B40" s="35" t="s">
        <v>81</v>
      </c>
      <c r="C40" s="38" t="s">
        <v>52</v>
      </c>
      <c r="D40" s="58">
        <v>5</v>
      </c>
      <c r="E40" s="61">
        <v>26.9</v>
      </c>
      <c r="F40" s="56"/>
      <c r="G40" s="39" t="str">
        <f t="shared" si="0"/>
        <v/>
      </c>
      <c r="H40" s="49"/>
      <c r="K40" s="7"/>
      <c r="L40" s="42"/>
    </row>
    <row r="41" spans="1:12" s="8" customFormat="1" ht="11.25" x14ac:dyDescent="0.2">
      <c r="A41" s="37">
        <v>29</v>
      </c>
      <c r="B41" s="35" t="s">
        <v>82</v>
      </c>
      <c r="C41" s="38" t="s">
        <v>49</v>
      </c>
      <c r="D41" s="58">
        <v>20</v>
      </c>
      <c r="E41" s="61">
        <v>4.17</v>
      </c>
      <c r="F41" s="56"/>
      <c r="G41" s="39" t="str">
        <f t="shared" si="0"/>
        <v/>
      </c>
      <c r="H41" s="49"/>
      <c r="K41" s="7"/>
      <c r="L41" s="42"/>
    </row>
    <row r="42" spans="1:12" s="8" customFormat="1" ht="11.25" x14ac:dyDescent="0.2">
      <c r="A42" s="37">
        <v>30</v>
      </c>
      <c r="B42" s="35" t="s">
        <v>83</v>
      </c>
      <c r="C42" s="38" t="s">
        <v>55</v>
      </c>
      <c r="D42" s="58">
        <v>150</v>
      </c>
      <c r="E42" s="61">
        <v>4.58</v>
      </c>
      <c r="F42" s="56"/>
      <c r="G42" s="39" t="str">
        <f t="shared" si="0"/>
        <v/>
      </c>
      <c r="H42" s="49"/>
      <c r="K42" s="7"/>
      <c r="L42" s="42"/>
    </row>
    <row r="43" spans="1:12" s="8" customFormat="1" ht="11.25" x14ac:dyDescent="0.2">
      <c r="A43" s="37">
        <v>31</v>
      </c>
      <c r="B43" s="35" t="s">
        <v>84</v>
      </c>
      <c r="C43" s="38" t="s">
        <v>49</v>
      </c>
      <c r="D43" s="58">
        <v>150</v>
      </c>
      <c r="E43" s="61">
        <v>0.78</v>
      </c>
      <c r="F43" s="56"/>
      <c r="G43" s="39" t="str">
        <f t="shared" si="0"/>
        <v/>
      </c>
      <c r="H43" s="49"/>
      <c r="K43" s="7"/>
      <c r="L43" s="42"/>
    </row>
    <row r="44" spans="1:12" s="8" customFormat="1" ht="11.25" x14ac:dyDescent="0.2">
      <c r="A44" s="37">
        <v>32</v>
      </c>
      <c r="B44" s="35" t="s">
        <v>85</v>
      </c>
      <c r="C44" s="38" t="s">
        <v>49</v>
      </c>
      <c r="D44" s="58">
        <v>1</v>
      </c>
      <c r="E44" s="61">
        <v>77.930000000000007</v>
      </c>
      <c r="F44" s="56"/>
      <c r="G44" s="39" t="str">
        <f t="shared" si="0"/>
        <v/>
      </c>
      <c r="H44" s="49"/>
      <c r="K44" s="7"/>
      <c r="L44" s="42"/>
    </row>
    <row r="45" spans="1:12" s="8" customFormat="1" ht="11.25" x14ac:dyDescent="0.2">
      <c r="A45" s="37">
        <v>33</v>
      </c>
      <c r="B45" s="35" t="s">
        <v>86</v>
      </c>
      <c r="C45" s="38" t="s">
        <v>49</v>
      </c>
      <c r="D45" s="58">
        <v>10</v>
      </c>
      <c r="E45" s="61">
        <v>20.71</v>
      </c>
      <c r="F45" s="56"/>
      <c r="G45" s="39" t="str">
        <f t="shared" si="0"/>
        <v/>
      </c>
      <c r="H45" s="49"/>
      <c r="K45" s="7"/>
      <c r="L45" s="42"/>
    </row>
    <row r="46" spans="1:12" s="30" customFormat="1" ht="9" x14ac:dyDescent="0.2">
      <c r="A46" s="41"/>
      <c r="E46" s="55"/>
      <c r="F46" s="75" t="s">
        <v>27</v>
      </c>
      <c r="G46" s="76"/>
      <c r="H46" s="50"/>
      <c r="L46" s="44"/>
    </row>
    <row r="47" spans="1:12" ht="14.25" customHeight="1" x14ac:dyDescent="0.2">
      <c r="F47" s="77" t="str">
        <f>IF(SUM(G13:G45)=0,"",SUM(G13:G45))</f>
        <v/>
      </c>
      <c r="G47" s="78"/>
      <c r="H47" s="51"/>
    </row>
    <row r="48" spans="1:12" s="45" customFormat="1" ht="9" x14ac:dyDescent="0.2">
      <c r="A48" s="68" t="str">
        <f>" - "&amp;Dados!B23</f>
        <v xml:space="preserve"> - Os itens deverão ser entregues em única remessa, de acordo com ao empenho(s) emitido(s) a(s) empresa(s) vencedora(s) do certame.</v>
      </c>
      <c r="B48" s="68"/>
      <c r="C48" s="68"/>
      <c r="D48" s="68"/>
      <c r="E48" s="68"/>
      <c r="F48" s="68"/>
      <c r="G48" s="68"/>
      <c r="H48" s="52"/>
      <c r="L48" s="46"/>
    </row>
    <row r="49" spans="1:12" s="45" customFormat="1" ht="39.75" customHeight="1" x14ac:dyDescent="0.2">
      <c r="A49" s="68" t="str">
        <f>" - "&amp;Dados!B24</f>
        <v xml:space="preserve"> - A(s) empresa(s) deverá(ao) efetuar a entrega com prazo máximo de 10 (dez) dias úteis a partir do envio da(s) nota(s) de empenho(s). Endereço de entrega: Rua Dr. Carolino Ribeiro de Moura Sn, centro, Sumidouro-RJ (Almoxarifado Central) no caso da Secretaria de Administração, Parque de Exposições Catarina Schuenck, no caso da Sec de Agricultura e Av. José de Alencar 1513, centro, Sumidouro – RJ (Sede da SMOTSP) para a Secretaria de Obras. Horário de entrega. Segunda à Sexta, das 9h às 16h.</v>
      </c>
      <c r="B49" s="68"/>
      <c r="C49" s="68"/>
      <c r="D49" s="68"/>
      <c r="E49" s="68"/>
      <c r="F49" s="68"/>
      <c r="G49" s="68"/>
      <c r="H49" s="52"/>
      <c r="L49" s="46"/>
    </row>
    <row r="50" spans="1:12" s="45" customFormat="1" ht="9" x14ac:dyDescent="0.2">
      <c r="A50" s="68" t="str">
        <f>" - "&amp;Dados!B25</f>
        <v xml:space="preserve"> - O pagamento do objeto de que trata o PREGÃO ELETRÔNICO 037/2022, será efetuado pela Tesouraria da Prefeitura Municipal de Sumidouro.</v>
      </c>
      <c r="B50" s="68"/>
      <c r="C50" s="68"/>
      <c r="D50" s="68"/>
      <c r="E50" s="68"/>
      <c r="F50" s="68"/>
      <c r="G50" s="68"/>
      <c r="H50" s="52"/>
      <c r="L50" s="46"/>
    </row>
    <row r="51" spans="1:12" s="30" customFormat="1" ht="9" x14ac:dyDescent="0.2">
      <c r="A51" s="68" t="str">
        <f>" - "&amp;Dados!B26</f>
        <v xml:space="preserve"> - Proposta válida por 60 (sessenta) dias</v>
      </c>
      <c r="B51" s="68"/>
      <c r="C51" s="68"/>
      <c r="D51" s="68"/>
      <c r="E51" s="68"/>
      <c r="F51" s="68"/>
      <c r="G51" s="68"/>
      <c r="H51" s="50"/>
      <c r="L51" s="44"/>
    </row>
    <row r="52" spans="1:12" ht="21" customHeight="1" x14ac:dyDescent="0.2">
      <c r="A52" s="68" t="str">
        <f>" - "&amp;Dados!B28</f>
        <v xml:space="preserve"> - A Licitante poderá apresentar prospecto, ficha técnica ou outros documentos com informações que permitam a melhor identificação e qualificação do(s) item(ns) licitado(s);</v>
      </c>
      <c r="B52" s="68"/>
      <c r="C52" s="68"/>
      <c r="D52" s="68"/>
      <c r="E52" s="68"/>
      <c r="F52" s="68"/>
      <c r="G52" s="68"/>
      <c r="H52" s="53"/>
    </row>
    <row r="53" spans="1:12" ht="21.75" customHeight="1" x14ac:dyDescent="0.2">
      <c r="A53" s="68" t="str">
        <f>" - "&amp;Dados!B29</f>
        <v xml:space="preserve"> - A proposta de preços ajustada ao lance final deverá conter o valor numérico dos preços unitários e totais, não podendo exceder o valor do lance final;</v>
      </c>
      <c r="B53" s="68"/>
      <c r="C53" s="68"/>
      <c r="D53" s="68"/>
      <c r="E53" s="68"/>
      <c r="F53" s="68"/>
      <c r="G53" s="68"/>
      <c r="H53" s="53"/>
    </row>
    <row r="54" spans="1:12" ht="21.75" customHeight="1" x14ac:dyDescent="0.2">
      <c r="A54" s="68"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54" s="68"/>
      <c r="C54" s="68"/>
      <c r="D54" s="68"/>
      <c r="E54" s="68"/>
      <c r="F54" s="68"/>
      <c r="G54" s="68"/>
      <c r="H54" s="53"/>
    </row>
    <row r="55" spans="1:12" ht="21.75" customHeight="1" x14ac:dyDescent="0.2">
      <c r="A55" s="68"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55" s="68"/>
      <c r="C55" s="68"/>
      <c r="D55" s="68"/>
      <c r="E55" s="68"/>
      <c r="F55" s="68"/>
      <c r="G55" s="68"/>
      <c r="H55" s="53"/>
    </row>
    <row r="56" spans="1:12" ht="21.75" customHeight="1" x14ac:dyDescent="0.2">
      <c r="A56" s="68"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56" s="68"/>
      <c r="C56" s="68"/>
      <c r="D56" s="68"/>
      <c r="E56" s="68"/>
      <c r="F56" s="68"/>
      <c r="G56" s="68"/>
      <c r="H56" s="53"/>
    </row>
    <row r="57" spans="1:12" ht="21.75" customHeight="1" x14ac:dyDescent="0.2">
      <c r="A57" s="68" t="str">
        <f>" - "&amp;Dados!B33</f>
        <v xml:space="preserve"> - Declaramos que até a presente data inexistem fatos impeditivos a participação desta empresa ao presente certame licitatório, ciente da obrigatoriedade de declarar ocorrências posteriores;</v>
      </c>
      <c r="B57" s="68"/>
      <c r="C57" s="68"/>
      <c r="D57" s="68"/>
      <c r="E57" s="68"/>
      <c r="F57" s="68"/>
      <c r="G57" s="68"/>
      <c r="H57" s="53"/>
    </row>
    <row r="58" spans="1:12" ht="30" customHeight="1" x14ac:dyDescent="0.2">
      <c r="A58" s="68"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58" s="68"/>
      <c r="C58" s="68"/>
      <c r="D58" s="68"/>
      <c r="E58" s="68"/>
      <c r="F58" s="68"/>
      <c r="G58" s="68"/>
    </row>
    <row r="59" spans="1:12" ht="25.5" customHeight="1" x14ac:dyDescent="0.2">
      <c r="A59" s="68"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59" s="68"/>
      <c r="C59" s="68"/>
      <c r="D59" s="68"/>
      <c r="E59" s="68"/>
      <c r="F59" s="68"/>
      <c r="G59" s="68"/>
    </row>
  </sheetData>
  <autoFilter ref="A11:G59" xr:uid="{00000000-0009-0000-0000-000000000000}"/>
  <mergeCells count="23">
    <mergeCell ref="A48:G48"/>
    <mergeCell ref="A49:G49"/>
    <mergeCell ref="A50:G50"/>
    <mergeCell ref="B8:G8"/>
    <mergeCell ref="A51:G51"/>
    <mergeCell ref="B9:G9"/>
    <mergeCell ref="F46:G46"/>
    <mergeCell ref="F47:G47"/>
    <mergeCell ref="D10:G10"/>
    <mergeCell ref="C6:D6"/>
    <mergeCell ref="E6:F6"/>
    <mergeCell ref="A2:G2"/>
    <mergeCell ref="A3:G3"/>
    <mergeCell ref="A4:G4"/>
    <mergeCell ref="A5:G5"/>
    <mergeCell ref="A58:G58"/>
    <mergeCell ref="A59:G59"/>
    <mergeCell ref="A52:G52"/>
    <mergeCell ref="A53:G53"/>
    <mergeCell ref="A54:G54"/>
    <mergeCell ref="A55:G55"/>
    <mergeCell ref="A56:G56"/>
    <mergeCell ref="A57:G57"/>
  </mergeCells>
  <phoneticPr fontId="0" type="noConversion"/>
  <conditionalFormatting sqref="F46">
    <cfRule type="expression" dxfId="11" priority="1" stopIfTrue="1">
      <formula>IF($J46="Empate",IF(H46=1,TRUE(),FALSE()),FALSE())</formula>
    </cfRule>
    <cfRule type="expression" dxfId="10" priority="2" stopIfTrue="1">
      <formula>IF(H46="&gt;",FALSE(),IF(H46&gt;0,TRUE(),FALSE()))</formula>
    </cfRule>
    <cfRule type="expression" dxfId="9" priority="3" stopIfTrue="1">
      <formula>IF(H46="&gt;",TRUE(),FALSE())</formula>
    </cfRule>
  </conditionalFormatting>
  <conditionalFormatting sqref="F47">
    <cfRule type="expression" dxfId="8" priority="4" stopIfTrue="1">
      <formula>IF($J46="OK",IF(H46=1,TRUE(),FALSE()),FALSE())</formula>
    </cfRule>
    <cfRule type="expression" dxfId="7" priority="5" stopIfTrue="1">
      <formula>IF($J46="Empate",IF(H46=1,TRUE(),FALSE()),FALSE())</formula>
    </cfRule>
    <cfRule type="expression" dxfId="6" priority="6" stopIfTrue="1">
      <formula>IF($J46="Empate",IF(H46=2,TRUE(),FALSE()),FALSE())</formula>
    </cfRule>
  </conditionalFormatting>
  <conditionalFormatting sqref="F13:F45">
    <cfRule type="cellIs" dxfId="5" priority="11" stopIfTrue="1" operator="equal">
      <formula>""</formula>
    </cfRule>
  </conditionalFormatting>
  <conditionalFormatting sqref="D13:D45">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45">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45">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0"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5" width="39.140625" customWidth="1"/>
    <col min="6" max="8" width="14" customWidth="1"/>
    <col min="9" max="9" width="19.28515625" customWidth="1"/>
    <col min="10" max="13" width="14.5703125" customWidth="1"/>
    <col min="14" max="15" width="9.28515625" customWidth="1"/>
  </cols>
  <sheetData>
    <row r="1" spans="1:7" x14ac:dyDescent="0.2">
      <c r="A1" s="17" t="s">
        <v>9</v>
      </c>
      <c r="B1" s="10" t="s">
        <v>87</v>
      </c>
      <c r="E1" s="4"/>
      <c r="F1" s="4"/>
      <c r="G1" s="4"/>
    </row>
    <row r="2" spans="1:7" x14ac:dyDescent="0.2">
      <c r="A2" s="17" t="s">
        <v>10</v>
      </c>
      <c r="B2" s="5" t="s">
        <v>88</v>
      </c>
      <c r="E2" s="4"/>
      <c r="F2" s="4"/>
      <c r="G2" s="4"/>
    </row>
    <row r="3" spans="1:7" x14ac:dyDescent="0.2">
      <c r="A3" s="17" t="s">
        <v>11</v>
      </c>
      <c r="B3" s="5" t="s">
        <v>89</v>
      </c>
      <c r="C3" s="5"/>
      <c r="E3" s="64"/>
      <c r="F3" s="4"/>
      <c r="G3" s="4"/>
    </row>
    <row r="4" spans="1:7" x14ac:dyDescent="0.2">
      <c r="A4" s="17" t="s">
        <v>12</v>
      </c>
      <c r="B4" s="10" t="s">
        <v>94</v>
      </c>
      <c r="C4" s="5"/>
      <c r="E4" s="64"/>
      <c r="F4" s="4"/>
      <c r="G4" s="4"/>
    </row>
    <row r="5" spans="1:7" x14ac:dyDescent="0.2">
      <c r="A5" s="17" t="s">
        <v>13</v>
      </c>
      <c r="B5" s="10" t="s">
        <v>36</v>
      </c>
      <c r="C5" s="5"/>
      <c r="E5" s="64"/>
      <c r="F5" s="4"/>
      <c r="G5" s="4"/>
    </row>
    <row r="6" spans="1:7" x14ac:dyDescent="0.2">
      <c r="A6" s="17" t="s">
        <v>31</v>
      </c>
      <c r="B6" s="13" t="s">
        <v>37</v>
      </c>
      <c r="C6" s="5"/>
      <c r="E6" s="64"/>
      <c r="F6" s="4"/>
      <c r="G6" s="4"/>
    </row>
    <row r="7" spans="1:7" x14ac:dyDescent="0.2">
      <c r="A7" s="17" t="s">
        <v>14</v>
      </c>
      <c r="B7" s="5" t="s">
        <v>30</v>
      </c>
      <c r="C7" s="5"/>
      <c r="E7" s="64"/>
      <c r="F7" s="4"/>
      <c r="G7" s="4"/>
    </row>
    <row r="8" spans="1:7" x14ac:dyDescent="0.2">
      <c r="A8" s="26" t="s">
        <v>23</v>
      </c>
      <c r="B8" s="57">
        <v>17074.669999999998</v>
      </c>
      <c r="C8" s="5"/>
      <c r="E8" s="64"/>
      <c r="F8" s="4"/>
      <c r="G8" s="4"/>
    </row>
    <row r="9" spans="1:7" x14ac:dyDescent="0.2">
      <c r="A9" s="18" t="s">
        <v>0</v>
      </c>
      <c r="E9" s="4"/>
      <c r="F9" s="4"/>
      <c r="G9" s="4"/>
    </row>
    <row r="10" spans="1:7" x14ac:dyDescent="0.2">
      <c r="A10" s="19" t="s">
        <v>2</v>
      </c>
      <c r="E10" s="4"/>
      <c r="F10" s="4"/>
      <c r="G10" s="4"/>
    </row>
    <row r="11" spans="1:7" x14ac:dyDescent="0.2">
      <c r="A11" s="20" t="s">
        <v>8</v>
      </c>
      <c r="E11" s="4"/>
      <c r="F11" s="4"/>
      <c r="G11" s="4"/>
    </row>
    <row r="12" spans="1:7" x14ac:dyDescent="0.2">
      <c r="A12" s="19" t="s">
        <v>20</v>
      </c>
      <c r="E12" s="4"/>
      <c r="F12" s="4"/>
      <c r="G12" s="4"/>
    </row>
    <row r="13" spans="1:7" x14ac:dyDescent="0.2">
      <c r="A13" s="19" t="s">
        <v>24</v>
      </c>
      <c r="E13" s="4"/>
      <c r="F13" s="4"/>
      <c r="G13" s="4"/>
    </row>
    <row r="14" spans="1:7" x14ac:dyDescent="0.2">
      <c r="A14" s="65" t="s">
        <v>33</v>
      </c>
      <c r="E14" s="4"/>
      <c r="F14" s="4"/>
      <c r="G14" s="4"/>
    </row>
    <row r="15" spans="1:7" x14ac:dyDescent="0.2">
      <c r="A15" s="65" t="s">
        <v>34</v>
      </c>
      <c r="E15" s="4"/>
      <c r="F15" s="4"/>
      <c r="G15" s="4"/>
    </row>
    <row r="16" spans="1:7" x14ac:dyDescent="0.2">
      <c r="A16" s="65" t="s">
        <v>35</v>
      </c>
      <c r="B16" s="25"/>
      <c r="E16" s="25"/>
      <c r="F16" s="4"/>
      <c r="G16" s="4"/>
    </row>
    <row r="17" spans="1:256" s="24" customFormat="1" x14ac:dyDescent="0.2">
      <c r="A17" s="23" t="s">
        <v>21</v>
      </c>
      <c r="B17" s="66" t="s">
        <v>47</v>
      </c>
      <c r="C17" s="66" t="s">
        <v>93</v>
      </c>
      <c r="D17" s="66"/>
      <c r="E17" s="66"/>
      <c r="F17" s="66"/>
      <c r="G17" s="66"/>
      <c r="H17" s="25"/>
      <c r="I17" s="25"/>
      <c r="J17" s="25"/>
      <c r="K17" s="25"/>
      <c r="L17" s="25"/>
      <c r="M17" s="25"/>
    </row>
    <row r="18" spans="1:256" s="24" customFormat="1" x14ac:dyDescent="0.2">
      <c r="A18" s="23" t="s">
        <v>22</v>
      </c>
      <c r="B18" s="59"/>
      <c r="C18" s="59"/>
      <c r="D18" s="59"/>
      <c r="E18" s="59"/>
      <c r="F18" s="59"/>
      <c r="G18" s="59"/>
      <c r="H18" s="25"/>
      <c r="I18" s="25"/>
      <c r="J18" s="25"/>
      <c r="K18" s="25"/>
      <c r="L18" s="25"/>
      <c r="M18" s="25"/>
      <c r="IV18" s="25"/>
    </row>
    <row r="19" spans="1:256" x14ac:dyDescent="0.2">
      <c r="B19" s="25"/>
      <c r="E19" s="4"/>
      <c r="F19" s="25"/>
      <c r="G19" s="25"/>
    </row>
    <row r="20" spans="1:256" x14ac:dyDescent="0.2">
      <c r="B20" s="25"/>
      <c r="E20" s="63"/>
      <c r="F20" s="25"/>
      <c r="G20" s="25"/>
    </row>
    <row r="21" spans="1:256" x14ac:dyDescent="0.2">
      <c r="E21" s="63"/>
      <c r="F21" s="63"/>
      <c r="G21" s="63"/>
    </row>
    <row r="22" spans="1:256" x14ac:dyDescent="0.2">
      <c r="E22" s="63"/>
      <c r="F22" s="63"/>
      <c r="G22" s="63"/>
    </row>
    <row r="23" spans="1:256" ht="38.25" x14ac:dyDescent="0.2">
      <c r="A23" s="21" t="s">
        <v>15</v>
      </c>
      <c r="B23" s="22" t="s">
        <v>90</v>
      </c>
      <c r="E23" s="4"/>
      <c r="F23" s="4"/>
      <c r="G23" s="63"/>
    </row>
    <row r="24" spans="1:256" ht="127.5" x14ac:dyDescent="0.2">
      <c r="A24" s="21" t="s">
        <v>16</v>
      </c>
      <c r="B24" s="59" t="s">
        <v>91</v>
      </c>
      <c r="E24" s="4"/>
      <c r="F24" s="4"/>
      <c r="G24" s="63"/>
    </row>
    <row r="25" spans="1:256" ht="38.25" x14ac:dyDescent="0.2">
      <c r="A25" s="21" t="s">
        <v>17</v>
      </c>
      <c r="B25" s="59" t="s">
        <v>92</v>
      </c>
      <c r="C25" s="9"/>
      <c r="E25" s="4"/>
      <c r="F25" s="4"/>
      <c r="G25" s="63"/>
    </row>
    <row r="26" spans="1:256" ht="25.5" x14ac:dyDescent="0.2">
      <c r="A26" s="21" t="s">
        <v>18</v>
      </c>
      <c r="B26" s="22" t="s">
        <v>28</v>
      </c>
      <c r="E26" s="4"/>
      <c r="F26" s="4"/>
      <c r="G26" s="63"/>
    </row>
    <row r="27" spans="1:256" x14ac:dyDescent="0.2">
      <c r="A27" s="21" t="s">
        <v>32</v>
      </c>
      <c r="B27" s="67" t="s">
        <v>46</v>
      </c>
      <c r="G27" s="63"/>
    </row>
    <row r="28" spans="1:256" ht="38.25" x14ac:dyDescent="0.2">
      <c r="B28" s="22" t="s">
        <v>38</v>
      </c>
    </row>
    <row r="29" spans="1:256" ht="38.25" x14ac:dyDescent="0.2">
      <c r="B29" s="22" t="s">
        <v>39</v>
      </c>
    </row>
    <row r="30" spans="1:256" ht="63.75" x14ac:dyDescent="0.2">
      <c r="B30" s="22" t="s">
        <v>40</v>
      </c>
    </row>
    <row r="31" spans="1:256" ht="63.75" x14ac:dyDescent="0.2">
      <c r="B31" s="22" t="s">
        <v>41</v>
      </c>
    </row>
    <row r="32" spans="1:256" ht="63.75" x14ac:dyDescent="0.2">
      <c r="B32" s="22" t="s">
        <v>42</v>
      </c>
    </row>
    <row r="33" spans="2:2" ht="51" x14ac:dyDescent="0.2">
      <c r="B33" s="22" t="s">
        <v>43</v>
      </c>
    </row>
    <row r="34" spans="2:2" ht="76.5" x14ac:dyDescent="0.2">
      <c r="B34" s="22" t="s">
        <v>44</v>
      </c>
    </row>
    <row r="35" spans="2:2" ht="63.75" x14ac:dyDescent="0.2">
      <c r="B35" s="22" t="s">
        <v>45</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5</vt:i4>
      </vt:variant>
    </vt:vector>
  </HeadingPairs>
  <TitlesOfParts>
    <vt:vector size="7" baseType="lpstr">
      <vt:lpstr>Quadro de Preços</vt:lpstr>
      <vt:lpstr>Dados</vt:lpstr>
      <vt:lpstr>Dados!_GoBack</vt:lpstr>
      <vt:lpstr>'Quadro de Preços'!_Hlk103001899</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2022-05-30T17:48:02Z</cp:lastPrinted>
  <dcterms:created xsi:type="dcterms:W3CDTF">2006-04-18T17:38:46Z</dcterms:created>
  <dcterms:modified xsi:type="dcterms:W3CDTF">2022-07-12T19:12:12Z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