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EstaPasta_de_trabalho"/>
  <mc:AlternateContent xmlns:mc="http://schemas.openxmlformats.org/markup-compatibility/2006">
    <mc:Choice Requires="x15">
      <x15ac:absPath xmlns:x15ac="http://schemas.microsoft.com/office/spreadsheetml/2010/11/ac" url="D:\licitacoes\2023\Pregão Eletronico\Pregão Eletrônico 081-23 - Eventual Aquisição de Materiais de Construção, Instalação e Ferramentas - SMOTSP\"/>
    </mc:Choice>
  </mc:AlternateContent>
  <xr:revisionPtr revIDLastSave="0" documentId="13_ncr:1_{0CF5028E-8A3C-470E-9D89-FD1E6CF38CB9}" xr6:coauthVersionLast="46"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Preços'!$A$11:$G$113</definedName>
    <definedName name="_GoBack" localSheetId="1">Dados!$B$3</definedName>
    <definedName name="_Hlk94602424" localSheetId="1">Dados!$B$23</definedName>
    <definedName name="_Hlk94602431" localSheetId="1">Dados!$B$24</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1" l="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l="1"/>
  <c r="A107" i="1" l="1"/>
  <c r="A108" i="1"/>
  <c r="A109" i="1"/>
  <c r="A110" i="1"/>
  <c r="A111" i="1"/>
  <c r="A112" i="1"/>
  <c r="A113" i="1"/>
  <c r="A106" i="1"/>
  <c r="E6" i="1"/>
  <c r="G13" i="1"/>
  <c r="A4" i="1"/>
  <c r="A104" i="1"/>
  <c r="A105" i="1"/>
  <c r="A103" i="1"/>
  <c r="A102" i="1"/>
  <c r="A6" i="1"/>
  <c r="A5" i="1"/>
  <c r="A3" i="1"/>
  <c r="F101" i="1" l="1"/>
</calcChain>
</file>

<file path=xl/sharedStrings.xml><?xml version="1.0" encoding="utf-8"?>
<sst xmlns="http://schemas.openxmlformats.org/spreadsheetml/2006/main" count="233" uniqueCount="147">
  <si>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</si>
  <si>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</si>
  <si>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</si>
  <si>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</si>
  <si>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</si>
  <si>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</si>
  <si>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</si>
  <si>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</si>
  <si>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</si>
  <si>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</si>
  <si>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</si>
  <si>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</si>
  <si>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</si>
  <si>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</si>
  <si>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</si>
  <si>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</si>
  <si>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</si>
  <si>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</si>
  <si>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</si>
  <si>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</si>
  <si>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</si>
  <si>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</si>
  <si>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</si>
  <si>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</si>
  <si>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</si>
  <si>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</si>
  <si>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</si>
  <si>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</si>
  <si>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</si>
  <si>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</si>
  <si>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MENOR PREÇO POR ITEM</t>
  </si>
  <si>
    <t>Publicação:</t>
  </si>
  <si>
    <t>Prazo:</t>
  </si>
  <si>
    <t>Representante:</t>
  </si>
  <si>
    <t>CPF:</t>
  </si>
  <si>
    <t>Enquadramento:</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</si>
  <si>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</si>
  <si>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</si>
  <si>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</si>
  <si>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</si>
  <si>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</si>
  <si>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</si>
  <si>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</si>
  <si>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</si>
  <si>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Homologação: __/__/2023</t>
  </si>
  <si>
    <t>Previsão Publicação: __/__/2023</t>
  </si>
  <si>
    <t>Prazo da Ata: 12 meses a contar de sua assinatura.</t>
  </si>
  <si>
    <t>Broxa retangular para pintura</t>
  </si>
  <si>
    <t xml:space="preserve">Pincel 4" para pintura </t>
  </si>
  <si>
    <t xml:space="preserve">Pincel 3" para pintura </t>
  </si>
  <si>
    <t xml:space="preserve">Pincel 2" para pintura </t>
  </si>
  <si>
    <t xml:space="preserve">Pincel 1" para pintura </t>
  </si>
  <si>
    <t xml:space="preserve">Bandeja de pintura </t>
  </si>
  <si>
    <t>Rolo de pintura de espuma 23cm</t>
  </si>
  <si>
    <t>Rolo de pintura de espuma 15cm</t>
  </si>
  <si>
    <t>Rolo de pintura de espuma 09cm</t>
  </si>
  <si>
    <t>Cabo prolongador extensor para rolo de pintura 3 M</t>
  </si>
  <si>
    <t>Cal para pintura com fucador (saco de 8 kg)</t>
  </si>
  <si>
    <t xml:space="preserve">Lata de tinta branca acrílico premium plus (lata 18 lts) </t>
  </si>
  <si>
    <t>Latas</t>
  </si>
  <si>
    <t xml:space="preserve">Lata de tinta azul acrílico premium plus (lata 18 lts) </t>
  </si>
  <si>
    <t xml:space="preserve">Lata de tinta amarela (demarcação) acrílico premium plus (lata 18 lts) </t>
  </si>
  <si>
    <t xml:space="preserve">Lata de tinta esmalte sintético premium plus secagem rápida a base d'água branca (lata 3,6 lts) </t>
  </si>
  <si>
    <t xml:space="preserve">Lata de tinta esmalte sintético premium plus secagem rápida a base d'água azul (lata 3,6 lts) </t>
  </si>
  <si>
    <t xml:space="preserve">Lata de tinta cinza chumbo acrílico premium plus (ultra resistência  ao trafego (lata 18 lts) </t>
  </si>
  <si>
    <t xml:space="preserve">Cal virgem ( Saco 20 kg ) </t>
  </si>
  <si>
    <t xml:space="preserve">Lata de thinner premium (Lata de 5 lts) </t>
  </si>
  <si>
    <t xml:space="preserve">Tubo de esgoto PVC BRANCO 200mm( vara de 6 metros) </t>
  </si>
  <si>
    <t xml:space="preserve">Tubo de esgoto PVC BRANCO 150mm( vara de 6 metros) </t>
  </si>
  <si>
    <t xml:space="preserve">Tubo de esgoto PVC BRANCO 100mm( vara de 6 metros) </t>
  </si>
  <si>
    <t xml:space="preserve">Tubo de esgoto PVC BRANCO 75mm( vara de 6 metros) </t>
  </si>
  <si>
    <t xml:space="preserve">Tubo de esgoto PVC BRANCO 50mm( vara de 6 metros) </t>
  </si>
  <si>
    <t xml:space="preserve">Tubo de esgoto PVC BRANCO 40mm( vara de 6 metros) </t>
  </si>
  <si>
    <t xml:space="preserve">Tubo de cano PVC MARROM soldável 60mm( vara de 6 metros) </t>
  </si>
  <si>
    <t xml:space="preserve">Tubo de cano PVC MARROM soldável 50mm( vara de 6 metros) </t>
  </si>
  <si>
    <t xml:space="preserve">Tubo de cano PVC MARROM soldável 40mm( vara de 6 metros) </t>
  </si>
  <si>
    <t xml:space="preserve">Tubo de cano PVC MARROM soldável 32mm( vara de 6 metros) </t>
  </si>
  <si>
    <t xml:space="preserve">Tubo de cano PVC MARROM soldável 25mm( vara de 6 metros) </t>
  </si>
  <si>
    <t xml:space="preserve">Tubo de cano PVC MARROM soldável 20mm( vara de 6 metros) </t>
  </si>
  <si>
    <t>Te de PVC de esgoto BRANCO 150mm</t>
  </si>
  <si>
    <t>Te de PVC de esgoto BRANCO 150mm com redução para 100mm</t>
  </si>
  <si>
    <t>Te de PVC de esgoto BRANCO 100mm</t>
  </si>
  <si>
    <t>Te de PVC de esgoto BRANCO 100mm com redução para 50mm</t>
  </si>
  <si>
    <t xml:space="preserve">Joelho PVC BRANCO esgoto 200mm </t>
  </si>
  <si>
    <t xml:space="preserve">Joelho PVC BRANCO esgoto 150mm </t>
  </si>
  <si>
    <t xml:space="preserve">Joelho PVC BRANCO esgoto 100mm </t>
  </si>
  <si>
    <t xml:space="preserve">Joelho PVC BRANCO esgoto 75mm </t>
  </si>
  <si>
    <t xml:space="preserve">Joelho PVC BRANCO esgoto 50mm </t>
  </si>
  <si>
    <t xml:space="preserve">Junção Y PVC BRANCO esgoto 150mm </t>
  </si>
  <si>
    <t xml:space="preserve">Junção Y PVC BRANCO esgoto 100mm </t>
  </si>
  <si>
    <t>Luva PVC BRANCO para esgoto 150mm</t>
  </si>
  <si>
    <t>Luva PVC BRANCO para esgoto 100mm</t>
  </si>
  <si>
    <t xml:space="preserve">Vergalhão aço nervurado barra de ferro 1" (vara com 12 M) </t>
  </si>
  <si>
    <t xml:space="preserve">Vergalhão aço nervurado barra de ferro 1/2" (vara com 12 M) </t>
  </si>
  <si>
    <t xml:space="preserve">Vergalhão aço nervurado barra de ferro 3/8" (vara com 12 M) </t>
  </si>
  <si>
    <t xml:space="preserve">Vergalhão aço nervurado barra de ferro 5/16" (vara com 12 M) </t>
  </si>
  <si>
    <t xml:space="preserve">Vergalhão aço nervurado barra de ferro 1/4" (vara com 12 M) </t>
  </si>
  <si>
    <t xml:space="preserve">Vergalhão aço nervurado barra de ferro 3/16" (vara com 12 M) </t>
  </si>
  <si>
    <t xml:space="preserve">Vergalhão aço nervurado barra de ferro 5/32" (vara com 12 M) </t>
  </si>
  <si>
    <t>Arame queimado</t>
  </si>
  <si>
    <t xml:space="preserve">Prego galvanizado com cabeça (19x36) </t>
  </si>
  <si>
    <t xml:space="preserve">Prego galvanizado com cabeça (17x27) </t>
  </si>
  <si>
    <t>Prego galvanizado com cabeça (17x27) duas cabeças</t>
  </si>
  <si>
    <t xml:space="preserve">Prego galvanizado com cabeça (17x21) </t>
  </si>
  <si>
    <t xml:space="preserve">Prego galvanizado com cabeça (15x15) </t>
  </si>
  <si>
    <t xml:space="preserve">Prego galvanizado com cabeça (12x12) </t>
  </si>
  <si>
    <t xml:space="preserve">Corrente de ferro galvanizada 8mm soldada(com gancho) </t>
  </si>
  <si>
    <t>Cinta Fita com catraca 40 Toneladas (5 metros cada)</t>
  </si>
  <si>
    <t>Cinta Fita sem catraca 5 Toneladas (7 metros cada)</t>
  </si>
  <si>
    <t>Lâmina serra manual flexível</t>
  </si>
  <si>
    <t>Serrote profissional 18"</t>
  </si>
  <si>
    <t>Martelo unha cabeça 27mm com cabo de fibra</t>
  </si>
  <si>
    <t>Colher de pedreiro N°</t>
  </si>
  <si>
    <t>Prumo de pedreiro</t>
  </si>
  <si>
    <t xml:space="preserve">Nível de pedreiro de alumínio 40cm </t>
  </si>
  <si>
    <t>Desempenadeira de madeira 17x30cm</t>
  </si>
  <si>
    <t xml:space="preserve">Desempenadeira com espuma 17x30cm </t>
  </si>
  <si>
    <t xml:space="preserve">Desempenadeira emborrachada com rebo 17x30cm </t>
  </si>
  <si>
    <t>Disco de corte em aço inox 4,5"</t>
  </si>
  <si>
    <t>Disco de corte para madeira 4,5"</t>
  </si>
  <si>
    <t>Disco de serra circular (7,1/4x24) dentes</t>
  </si>
  <si>
    <t>Disco de serra policorte 14" (ferro)</t>
  </si>
  <si>
    <t>Disco de serra policorte 14" (madeira)</t>
  </si>
  <si>
    <t>Machado com cabo</t>
  </si>
  <si>
    <t>Foice roçadeira aberta com cabo fino</t>
  </si>
  <si>
    <t>Enxada aço larga 25cm com cabo fino de madeira</t>
  </si>
  <si>
    <t xml:space="preserve">Enxadão aço 15cm largura com cabo fino </t>
  </si>
  <si>
    <t>Marreta oitavada ferro com cabo de madeira grande 8kg</t>
  </si>
  <si>
    <t>Marreta oitavada ferro com cabo de madeira pequeno 2kg</t>
  </si>
  <si>
    <t>Carrinho de mão reforçado profissional metálica com roda completo 60lts</t>
  </si>
  <si>
    <t>Balde de pedreiro para concreto reforçado 12 lts</t>
  </si>
  <si>
    <t>Peneira aro de madeira 60cm</t>
  </si>
  <si>
    <t>Bloco de concreto com fundo 14 x19 x 39</t>
  </si>
  <si>
    <t>Vassoura tipo gari de primeira qualidade, piaçava medindo 16 cm altura, base de madeira medindo 40 cm, cabo de madeira de primeira qualidade medindo 1 mt e 20 cm</t>
  </si>
  <si>
    <t>KG</t>
  </si>
  <si>
    <t>M</t>
  </si>
  <si>
    <t>UNID</t>
  </si>
  <si>
    <t>Saco</t>
  </si>
  <si>
    <t>Sec. Obras - Consumo</t>
  </si>
  <si>
    <t>Sec. Obras - Permanente</t>
  </si>
  <si>
    <t>PREGÃO ELETRÔNICO Nº 081/2023</t>
  </si>
  <si>
    <t>PROCESSO ADMINISTRATIVO N° 3993/2022 de 19/12/2022</t>
  </si>
  <si>
    <t>EVENTUAL AQUISIÇÃO DE MATERIAIS DE CONSTRUÇÃO, INSTALAÇÃO E FERRAMENTAS - SRP</t>
  </si>
  <si>
    <t>A execução do objeto da presente licitação será realizada junto a Secretaria obedecendo, na íntegra, ao detalhamento do termo de referência (ANEXO II).</t>
  </si>
  <si>
    <t>O não cumprimento do disposto no presente termo acarretará a anulação do empenho bem como a aplicação das penalidades previstas no edital e a convocação do fornecedor subsequente considerando a ordem de classificação do certame.</t>
  </si>
  <si>
    <t>O pagamento do objeto de que trata o PREGÃO ELETRÔNICO 081/2023, será efetuado pela Tesouraria da Prefeitura Municipal de Sumidouro.</t>
  </si>
  <si>
    <t>Abertura das Propostas: 19/06/2023, às 09:00hs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</si>
</sst>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7" x14ac:knownFonts="1">
    <font>
      <sz val="10"/>
      <name val="Arial"/>
    </font>
    <font>
      <sz val="10"/>
      <name val="Arial"/>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72">
    <xf numFmtId="0" fontId="0" fillId="0" borderId="0" xfId="0"/>
    <xf numFmtId="0" fontId="2" fillId="0" borderId="0" xfId="0" applyFont="1" applyAlignment="1" applyProtection="1">
      <alignment horizontal="center" vertical="center" wrapText="1"/>
      <protection hidden="1"/>
    </xf>
    <xf numFmtId="0" fontId="2" fillId="0" borderId="0" xfId="0" applyFont="1" applyAlignment="1" applyProtection="1">
      <alignment vertical="center" wrapText="1"/>
      <protection hidden="1"/>
    </xf>
    <xf numFmtId="0" fontId="3" fillId="0" borderId="0" xfId="0" applyFont="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Alignment="1" applyProtection="1">
      <alignment vertical="center"/>
      <protection hidden="1"/>
    </xf>
    <xf numFmtId="4" fontId="7" fillId="0" borderId="0" xfId="0" applyNumberFormat="1" applyFont="1" applyAlignment="1" applyProtection="1">
      <alignment vertical="center" wrapText="1"/>
      <protection hidden="1"/>
    </xf>
    <xf numFmtId="0" fontId="7" fillId="0" borderId="0" xfId="0" applyFont="1" applyAlignment="1" applyProtection="1">
      <alignment vertical="center" wrapText="1"/>
      <protection hidden="1"/>
    </xf>
    <xf numFmtId="49" fontId="0" fillId="0" borderId="0" xfId="0" applyNumberFormat="1"/>
    <xf numFmtId="170" fontId="5" fillId="0" borderId="0" xfId="0" applyNumberFormat="1" applyFont="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Alignment="1">
      <alignment wrapText="1"/>
    </xf>
    <xf numFmtId="169" fontId="2" fillId="0" borderId="0" xfId="0" applyNumberFormat="1" applyFont="1" applyAlignment="1" applyProtection="1">
      <alignment horizontal="center" vertical="center" wrapText="1"/>
      <protection hidden="1"/>
    </xf>
    <xf numFmtId="169" fontId="5" fillId="0" borderId="0" xfId="0" applyNumberFormat="1" applyFont="1" applyAlignment="1" applyProtection="1">
      <alignment vertical="center"/>
      <protection hidden="1"/>
    </xf>
    <xf numFmtId="0" fontId="6" fillId="0" borderId="0" xfId="0" applyFont="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8" fillId="0" borderId="0" xfId="0" applyFont="1" applyAlignment="1" applyProtection="1">
      <alignment horizontal="right"/>
      <protection hidden="1"/>
    </xf>
    <xf numFmtId="0" fontId="10" fillId="0" borderId="0" xfId="0" applyFont="1" applyAlignment="1" applyProtection="1">
      <alignment vertical="center" wrapText="1"/>
      <protection hidden="1"/>
    </xf>
    <xf numFmtId="0" fontId="4" fillId="0" borderId="0" xfId="0" applyFont="1" applyAlignment="1" applyProtection="1">
      <alignment horizontal="center" vertical="center"/>
      <protection hidden="1"/>
    </xf>
    <xf numFmtId="169" fontId="4" fillId="0" borderId="0" xfId="0" applyNumberFormat="1" applyFont="1" applyAlignment="1" applyProtection="1">
      <alignment horizontal="center" vertical="center"/>
      <protection hidden="1"/>
    </xf>
    <xf numFmtId="170" fontId="4" fillId="0" borderId="0" xfId="0" applyNumberFormat="1" applyFont="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0" fontId="8" fillId="0" borderId="3" xfId="0" applyFont="1" applyBorder="1" applyAlignment="1" applyProtection="1">
      <alignment horizontal="left"/>
      <protection locked="0" hidden="1"/>
    </xf>
    <xf numFmtId="168" fontId="10" fillId="0" borderId="0" xfId="0" applyNumberFormat="1" applyFont="1" applyAlignment="1" applyProtection="1">
      <alignment vertical="center" wrapText="1"/>
      <protection hidden="1"/>
    </xf>
    <xf numFmtId="0" fontId="10" fillId="0" borderId="0" xfId="0" applyFont="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Alignment="1" applyProtection="1">
      <alignment vertical="center" wrapText="1"/>
      <protection hidden="1"/>
    </xf>
    <xf numFmtId="49" fontId="7" fillId="0" borderId="0" xfId="0" applyNumberFormat="1" applyFont="1" applyAlignment="1" applyProtection="1">
      <alignment vertical="center" wrapText="1"/>
      <protection hidden="1"/>
    </xf>
    <xf numFmtId="49" fontId="12" fillId="0" borderId="0" xfId="0" applyNumberFormat="1" applyFont="1" applyAlignment="1" applyProtection="1">
      <alignment vertical="center" wrapText="1"/>
      <protection hidden="1"/>
    </xf>
    <xf numFmtId="49" fontId="13" fillId="0" borderId="0" xfId="0" applyNumberFormat="1" applyFont="1" applyAlignment="1" applyProtection="1">
      <alignment vertical="center" wrapText="1"/>
      <protection hidden="1"/>
    </xf>
    <xf numFmtId="49" fontId="12" fillId="0" borderId="0" xfId="0" applyNumberFormat="1" applyFont="1" applyAlignment="1" applyProtection="1">
      <alignment horizontal="left" vertical="center" wrapText="1"/>
      <protection hidden="1"/>
    </xf>
    <xf numFmtId="49" fontId="14" fillId="0" borderId="0" xfId="0" applyNumberFormat="1" applyFont="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Alignment="1" applyProtection="1">
      <alignment vertical="center" wrapText="1"/>
      <protection hidden="1"/>
    </xf>
    <xf numFmtId="166" fontId="0" fillId="0" borderId="0" xfId="1" applyFont="1" applyFill="1" applyBorder="1" applyAlignment="1" applyProtection="1">
      <alignment horizontal="left"/>
    </xf>
    <xf numFmtId="167" fontId="7" fillId="0" borderId="2" xfId="0" applyNumberFormat="1" applyFont="1" applyBorder="1" applyAlignment="1" applyProtection="1">
      <alignment horizontal="center" vertical="center" wrapText="1"/>
      <protection hidden="1"/>
    </xf>
    <xf numFmtId="169" fontId="4" fillId="0" borderId="3" xfId="0" applyNumberFormat="1" applyFont="1" applyBorder="1" applyAlignment="1" applyProtection="1">
      <alignment horizontal="center" vertical="center"/>
      <protection hidden="1"/>
    </xf>
    <xf numFmtId="169" fontId="7" fillId="0" borderId="2" xfId="0" applyNumberFormat="1" applyFont="1" applyBorder="1" applyAlignment="1" applyProtection="1">
      <alignment horizontal="center" vertical="center" wrapText="1"/>
      <protection hidden="1"/>
    </xf>
    <xf numFmtId="0" fontId="8" fillId="0" borderId="0" xfId="0" applyFont="1" applyAlignment="1" applyProtection="1">
      <alignment vertical="center"/>
      <protection hidden="1"/>
    </xf>
    <xf numFmtId="0" fontId="15" fillId="0" borderId="0" xfId="0" applyFont="1" applyAlignment="1">
      <alignment horizontal="justify"/>
    </xf>
    <xf numFmtId="0" fontId="0" fillId="0" borderId="0" xfId="0" applyAlignment="1">
      <alignment vertical="center" wrapText="1"/>
    </xf>
    <xf numFmtId="0" fontId="16" fillId="0" borderId="0" xfId="0" applyFont="1" applyAlignment="1">
      <alignment horizontal="justify"/>
    </xf>
    <xf numFmtId="0" fontId="0" fillId="0" borderId="0" xfId="0" applyAlignment="1">
      <alignment horizontal="left" vertical="center" wrapText="1"/>
    </xf>
    <xf numFmtId="0" fontId="0" fillId="8" borderId="4" xfId="0" applyFill="1" applyBorder="1"/>
    <xf numFmtId="0" fontId="2" fillId="0" borderId="0" xfId="0" applyFont="1" applyAlignment="1">
      <alignment horizontal="left" vertical="center" wrapText="1"/>
    </xf>
    <xf numFmtId="169" fontId="8" fillId="0" borderId="2" xfId="0" applyNumberFormat="1" applyFont="1" applyBorder="1" applyAlignment="1" applyProtection="1">
      <alignment horizontal="center" vertical="center"/>
      <protection locked="0"/>
    </xf>
    <xf numFmtId="0" fontId="9" fillId="0" borderId="0" xfId="0" applyFont="1" applyAlignment="1" applyProtection="1">
      <alignment horizontal="left" vertical="center" wrapText="1"/>
      <protection hidden="1"/>
    </xf>
    <xf numFmtId="0" fontId="8" fillId="0" borderId="0" xfId="0" applyFont="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Alignment="1" applyProtection="1">
      <alignment vertical="center"/>
      <protection hidden="1"/>
    </xf>
    <xf numFmtId="0" fontId="8" fillId="0" borderId="0" xfId="0" applyFont="1" applyAlignment="1" applyProtection="1">
      <alignment vertical="center" wrapText="1"/>
      <protection hidden="1"/>
    </xf>
    <xf numFmtId="0" fontId="8" fillId="0" borderId="3" xfId="0" applyFont="1" applyBorder="1" applyAlignment="1" applyProtection="1">
      <alignment horizontal="left"/>
      <protection locked="0" hidden="1"/>
    </xf>
    <xf numFmtId="0" fontId="8" fillId="0" borderId="5" xfId="0" applyFont="1" applyBorder="1" applyAlignment="1" applyProtection="1">
      <alignment horizontal="left"/>
      <protection locked="0" hidden="1"/>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locked="0"/>
    </xf>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ill>
        <patternFill>
          <bgColor indexed="43"/>
        </patternFill>
      </fill>
    </dxf>
    <dxf>
      <fill>
        <patternFill>
          <bgColor indexed="52"/>
        </patternFill>
      </fill>
    </dxf>
    <dxf>
      <font>
        <b val="0"/>
        <i val="0"/>
        <strike val="0"/>
        <condense val="0"/>
        <extend val="0"/>
        <u val="none"/>
      </font>
      <fill>
        <patternFill>
          <bgColor indexed="43"/>
        </patternFill>
      </fill>
    </dxf>
    <dxf>
      <font>
        <b val="0"/>
        <i val="0"/>
        <strike val="0"/>
        <condense val="0"/>
        <extend val="0"/>
        <u val="none"/>
      </font>
      <fill>
        <patternFill>
          <bgColor indexed="43"/>
        </patternFill>
      </fill>
    </dxf>
    <dxf>
      <font>
        <condense val="0"/>
        <extend val="0"/>
        <color auto="1"/>
      </font>
      <fill>
        <patternFill>
          <bgColor indexed="26"/>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0</xdr:rowOff>
    </xdr:from>
    <xdr:to>
      <xdr:col>4</xdr:col>
      <xdr:colOff>234429</xdr:colOff>
      <xdr:row>0</xdr:row>
      <xdr:rowOff>695325</xdr:rowOff>
    </xdr:to>
    <xdr:sp macro="" textlink="">
      <xdr:nvSpPr>
        <xdr:cNvPr id="1025" name="Text Box 1">
          <a:extLst>
            <a:ext uri="{FF2B5EF4-FFF2-40B4-BE49-F238E27FC236}">
              <a16:creationId xmlns:a16="http://schemas.microsoft.com/office/drawing/2014/main" id="{5DD80B1A-4352-2A02-233F-D2C098317870}"/>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390525</xdr:colOff>
      <xdr:row>0</xdr:row>
      <xdr:rowOff>676275</xdr:rowOff>
    </xdr:to>
    <xdr:pic>
      <xdr:nvPicPr>
        <xdr:cNvPr id="1153" name="Picture 2" descr="brasãoGIF_300dpi">
          <a:extLst>
            <a:ext uri="{FF2B5EF4-FFF2-40B4-BE49-F238E27FC236}">
              <a16:creationId xmlns:a16="http://schemas.microsoft.com/office/drawing/2014/main" id="{B958758F-C052-3FF9-1983-7D106E8908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0</xdr:row>
      <xdr:rowOff>285750</xdr:rowOff>
    </xdr:from>
    <xdr:to>
      <xdr:col>6</xdr:col>
      <xdr:colOff>590550</xdr:colOff>
      <xdr:row>3</xdr:row>
      <xdr:rowOff>76200</xdr:rowOff>
    </xdr:to>
    <xdr:grpSp>
      <xdr:nvGrpSpPr>
        <xdr:cNvPr id="1154" name="Group 60">
          <a:extLst>
            <a:ext uri="{FF2B5EF4-FFF2-40B4-BE49-F238E27FC236}">
              <a16:creationId xmlns:a16="http://schemas.microsoft.com/office/drawing/2014/main" id="{96AA1AD4-409E-29D2-0DD0-922223BE3A5E}"/>
            </a:ext>
          </a:extLst>
        </xdr:cNvPr>
        <xdr:cNvGrpSpPr>
          <a:grpSpLocks/>
        </xdr:cNvGrpSpPr>
      </xdr:nvGrpSpPr>
      <xdr:grpSpPr bwMode="auto">
        <a:xfrm>
          <a:off x="5030857" y="285750"/>
          <a:ext cx="1796497" cy="867189"/>
          <a:chOff x="520" y="6"/>
          <a:chExt cx="188" cy="90"/>
        </a:xfrm>
      </xdr:grpSpPr>
      <xdr:sp macro="" textlink="">
        <xdr:nvSpPr>
          <xdr:cNvPr id="1085" name="Caixa de texto 2">
            <a:extLst>
              <a:ext uri="{FF2B5EF4-FFF2-40B4-BE49-F238E27FC236}">
                <a16:creationId xmlns:a16="http://schemas.microsoft.com/office/drawing/2014/main" id="{A8B88214-E18B-E558-AA5B-9CBE4EE12996}"/>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BB2F9882-C06E-4965-18C4-E587DCFDC62A}"/>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3993/22</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K113"/>
  <sheetViews>
    <sheetView tabSelected="1" zoomScale="115" zoomScaleNormal="115" zoomScaleSheetLayoutView="100" workbookViewId="0"/>
  </sheetViews>
  <sheetFormatPr defaultRowHeight="12.75" x14ac:dyDescent="0.2"/>
  <cols>
    <col min="1" max="1" width="4.5703125" style="1" customWidth="1"/>
    <col min="2" max="2" width="52.28515625" style="2" customWidth="1"/>
    <col min="3" max="3" width="8.28515625" style="1" customWidth="1"/>
    <col min="4" max="4" width="8" style="1" customWidth="1"/>
    <col min="5" max="6" width="10.140625" style="13" customWidth="1"/>
    <col min="7" max="7" width="10.140625" style="11" customWidth="1"/>
    <col min="8" max="8" width="11.85546875" style="40" customWidth="1"/>
    <col min="9" max="9" width="11.5703125" style="2" customWidth="1"/>
    <col min="10" max="15" width="9.140625" style="2"/>
    <col min="16" max="16" width="10" style="2" bestFit="1" customWidth="1"/>
    <col min="17" max="16384" width="9.140625" style="2"/>
  </cols>
  <sheetData>
    <row r="1" spans="1:11" ht="58.5" customHeight="1" x14ac:dyDescent="0.2">
      <c r="H1" s="39"/>
    </row>
    <row r="2" spans="1:11" x14ac:dyDescent="0.2">
      <c r="A2" s="63" t="s">
        <v>19</v>
      </c>
      <c r="B2" s="63"/>
      <c r="C2" s="63"/>
      <c r="D2" s="63"/>
      <c r="E2" s="63"/>
      <c r="F2" s="63"/>
      <c r="G2" s="63"/>
    </row>
    <row r="3" spans="1:11" x14ac:dyDescent="0.2">
      <c r="A3" s="63" t="str">
        <f>UPPER(Dados!B1&amp;"  -  "&amp;Dados!B4)</f>
        <v>PREGÃO ELETRÔNICO Nº 081/2023  -  ABERTURA DAS PROPOSTAS: 19/06/2023, ÀS 09:00HS</v>
      </c>
      <c r="B3" s="63"/>
      <c r="C3" s="63"/>
      <c r="D3" s="63"/>
      <c r="E3" s="63"/>
      <c r="F3" s="63"/>
      <c r="G3" s="63"/>
    </row>
    <row r="4" spans="1:11" x14ac:dyDescent="0.2">
      <c r="A4" s="64" t="str">
        <f>Dados!B3</f>
        <v>EVENTUAL AQUISIÇÃO DE MATERIAIS DE CONSTRUÇÃO, INSTALAÇÃO E FERRAMENTAS - SRP</v>
      </c>
      <c r="B4" s="64"/>
      <c r="C4" s="64"/>
      <c r="D4" s="64"/>
      <c r="E4" s="64"/>
      <c r="F4" s="64"/>
      <c r="G4" s="64"/>
    </row>
    <row r="5" spans="1:11" x14ac:dyDescent="0.2">
      <c r="A5" s="63" t="str">
        <f>Dados!B2</f>
        <v>PROCESSO ADMINISTRATIVO N° 3993/2022 de 19/12/2022</v>
      </c>
      <c r="B5" s="63"/>
      <c r="C5" s="63"/>
      <c r="D5" s="63"/>
      <c r="E5" s="63"/>
      <c r="F5" s="63"/>
      <c r="G5" s="63"/>
    </row>
    <row r="6" spans="1:11" x14ac:dyDescent="0.2">
      <c r="A6" s="52" t="str">
        <f>Dados!B7</f>
        <v>MENOR PREÇO POR ITEM</v>
      </c>
      <c r="B6" s="52"/>
      <c r="C6" s="61" t="s">
        <v>29</v>
      </c>
      <c r="D6" s="61"/>
      <c r="E6" s="62">
        <f>Dados!B8</f>
        <v>486280.97</v>
      </c>
      <c r="F6" s="62"/>
      <c r="G6" s="52"/>
    </row>
    <row r="7" spans="1:11" ht="2.25" customHeight="1" x14ac:dyDescent="0.2">
      <c r="A7" s="6"/>
      <c r="B7" s="6"/>
      <c r="C7" s="6"/>
      <c r="D7" s="6"/>
      <c r="E7" s="14"/>
      <c r="F7" s="14"/>
      <c r="G7" s="10"/>
    </row>
    <row r="8" spans="1:11" s="8" customFormat="1" ht="12" customHeight="1" x14ac:dyDescent="0.2">
      <c r="A8" s="15" t="s">
        <v>0</v>
      </c>
      <c r="B8" s="65"/>
      <c r="C8" s="65"/>
      <c r="D8" s="65"/>
      <c r="E8" s="65"/>
      <c r="F8" s="65"/>
      <c r="G8" s="65"/>
      <c r="H8" s="41"/>
    </row>
    <row r="9" spans="1:11" s="8" customFormat="1" ht="12" customHeight="1" x14ac:dyDescent="0.2">
      <c r="A9" s="15" t="s">
        <v>1</v>
      </c>
      <c r="B9" s="66"/>
      <c r="C9" s="66"/>
      <c r="D9" s="66"/>
      <c r="E9" s="66"/>
      <c r="F9" s="66"/>
      <c r="G9" s="66"/>
      <c r="H9" s="41"/>
    </row>
    <row r="10" spans="1:11" s="8" customFormat="1" ht="12" customHeight="1" x14ac:dyDescent="0.2">
      <c r="A10" s="15" t="s">
        <v>2</v>
      </c>
      <c r="B10" s="36"/>
      <c r="C10" s="26" t="s">
        <v>8</v>
      </c>
      <c r="D10" s="71"/>
      <c r="E10" s="71"/>
      <c r="F10" s="71"/>
      <c r="G10" s="71"/>
      <c r="H10" s="41"/>
    </row>
    <row r="11" spans="1:11" ht="4.5" customHeight="1" x14ac:dyDescent="0.2">
      <c r="A11" s="3"/>
      <c r="B11" s="28"/>
      <c r="C11" s="28"/>
      <c r="D11" s="28"/>
      <c r="E11" s="50"/>
      <c r="F11" s="29"/>
      <c r="G11" s="30"/>
    </row>
    <row r="12" spans="1:11" s="8" customFormat="1" ht="22.5" x14ac:dyDescent="0.2">
      <c r="A12" s="32" t="s">
        <v>3</v>
      </c>
      <c r="B12" s="32" t="s">
        <v>4</v>
      </c>
      <c r="C12" s="32" t="s">
        <v>5</v>
      </c>
      <c r="D12" s="32" t="s">
        <v>6</v>
      </c>
      <c r="E12" s="46" t="s">
        <v>25</v>
      </c>
      <c r="F12" s="46" t="s">
        <v>26</v>
      </c>
      <c r="G12" s="32" t="s">
        <v>7</v>
      </c>
      <c r="H12" s="41"/>
    </row>
    <row r="13" spans="1:11" s="8" customFormat="1" ht="11.25" x14ac:dyDescent="0.2">
      <c r="A13" s="33">
        <v>1</v>
      </c>
      <c r="B13" s="31" t="s">
        <v>47</v>
      </c>
      <c r="C13" s="34" t="s">
        <v>136</v>
      </c>
      <c r="D13" s="49">
        <v>100</v>
      </c>
      <c r="E13" s="51">
        <v>14.75</v>
      </c>
      <c r="F13" s="59"/>
      <c r="G13" s="35" t="str">
        <f>IF(F13="","",IF(ISTEXT(F13),"NC",F13*D13))</f>
        <v/>
      </c>
      <c r="H13" s="41"/>
      <c r="K13" s="7"/>
    </row>
    <row r="14" spans="1:11" s="8" customFormat="1" ht="11.25" x14ac:dyDescent="0.2">
      <c r="A14" s="33">
        <v>2</v>
      </c>
      <c r="B14" s="31" t="s">
        <v>48</v>
      </c>
      <c r="C14" s="34" t="s">
        <v>136</v>
      </c>
      <c r="D14" s="49">
        <v>50</v>
      </c>
      <c r="E14" s="51">
        <v>14.21</v>
      </c>
      <c r="F14" s="59"/>
      <c r="G14" s="35" t="str">
        <f t="shared" ref="G14:G77" si="0">IF(F14="","",IF(ISTEXT(F14),"NC",F14*D14))</f>
        <v/>
      </c>
      <c r="H14" s="41"/>
      <c r="K14" s="7"/>
    </row>
    <row r="15" spans="1:11" s="8" customFormat="1" ht="11.25" x14ac:dyDescent="0.2">
      <c r="A15" s="33">
        <v>3</v>
      </c>
      <c r="B15" s="31" t="s">
        <v>49</v>
      </c>
      <c r="C15" s="34" t="s">
        <v>136</v>
      </c>
      <c r="D15" s="49">
        <v>50</v>
      </c>
      <c r="E15" s="51">
        <v>13.54</v>
      </c>
      <c r="F15" s="59"/>
      <c r="G15" s="35" t="str">
        <f t="shared" si="0"/>
        <v/>
      </c>
      <c r="H15" s="41"/>
      <c r="K15" s="7"/>
    </row>
    <row r="16" spans="1:11" s="8" customFormat="1" ht="11.25" x14ac:dyDescent="0.2">
      <c r="A16" s="33">
        <v>4</v>
      </c>
      <c r="B16" s="31" t="s">
        <v>50</v>
      </c>
      <c r="C16" s="34" t="s">
        <v>136</v>
      </c>
      <c r="D16" s="49">
        <v>50</v>
      </c>
      <c r="E16" s="51">
        <v>8.66</v>
      </c>
      <c r="F16" s="59"/>
      <c r="G16" s="35" t="str">
        <f t="shared" si="0"/>
        <v/>
      </c>
      <c r="H16" s="41"/>
      <c r="K16" s="7"/>
    </row>
    <row r="17" spans="1:11" s="8" customFormat="1" ht="11.25" x14ac:dyDescent="0.2">
      <c r="A17" s="33">
        <v>5</v>
      </c>
      <c r="B17" s="31" t="s">
        <v>51</v>
      </c>
      <c r="C17" s="34" t="s">
        <v>136</v>
      </c>
      <c r="D17" s="49">
        <v>50</v>
      </c>
      <c r="E17" s="51">
        <v>6.67</v>
      </c>
      <c r="F17" s="59"/>
      <c r="G17" s="35" t="str">
        <f t="shared" si="0"/>
        <v/>
      </c>
      <c r="H17" s="41"/>
      <c r="K17" s="7"/>
    </row>
    <row r="18" spans="1:11" s="8" customFormat="1" ht="11.25" x14ac:dyDescent="0.2">
      <c r="A18" s="33">
        <v>6</v>
      </c>
      <c r="B18" s="31" t="s">
        <v>52</v>
      </c>
      <c r="C18" s="34" t="s">
        <v>136</v>
      </c>
      <c r="D18" s="49">
        <v>50</v>
      </c>
      <c r="E18" s="51">
        <v>15.3</v>
      </c>
      <c r="F18" s="59"/>
      <c r="G18" s="35" t="str">
        <f t="shared" si="0"/>
        <v/>
      </c>
      <c r="H18" s="41"/>
      <c r="K18" s="7"/>
    </row>
    <row r="19" spans="1:11" s="8" customFormat="1" ht="11.25" x14ac:dyDescent="0.2">
      <c r="A19" s="33">
        <v>7</v>
      </c>
      <c r="B19" s="31" t="s">
        <v>53</v>
      </c>
      <c r="C19" s="34" t="s">
        <v>136</v>
      </c>
      <c r="D19" s="49">
        <v>50</v>
      </c>
      <c r="E19" s="51">
        <v>12.4</v>
      </c>
      <c r="F19" s="59"/>
      <c r="G19" s="35" t="str">
        <f t="shared" si="0"/>
        <v/>
      </c>
      <c r="H19" s="41"/>
      <c r="K19" s="7"/>
    </row>
    <row r="20" spans="1:11" s="8" customFormat="1" ht="11.25" x14ac:dyDescent="0.2">
      <c r="A20" s="33">
        <v>8</v>
      </c>
      <c r="B20" s="31" t="s">
        <v>54</v>
      </c>
      <c r="C20" s="34" t="s">
        <v>136</v>
      </c>
      <c r="D20" s="49">
        <v>50</v>
      </c>
      <c r="E20" s="51">
        <v>6.96</v>
      </c>
      <c r="F20" s="59"/>
      <c r="G20" s="35" t="str">
        <f t="shared" si="0"/>
        <v/>
      </c>
      <c r="H20" s="41"/>
      <c r="K20" s="7"/>
    </row>
    <row r="21" spans="1:11" s="8" customFormat="1" ht="11.25" x14ac:dyDescent="0.2">
      <c r="A21" s="33">
        <v>9</v>
      </c>
      <c r="B21" s="31" t="s">
        <v>55</v>
      </c>
      <c r="C21" s="34" t="s">
        <v>136</v>
      </c>
      <c r="D21" s="49">
        <v>50</v>
      </c>
      <c r="E21" s="51">
        <v>4.95</v>
      </c>
      <c r="F21" s="59"/>
      <c r="G21" s="35" t="str">
        <f t="shared" si="0"/>
        <v/>
      </c>
      <c r="H21" s="41"/>
      <c r="K21" s="7"/>
    </row>
    <row r="22" spans="1:11" s="8" customFormat="1" ht="11.25" x14ac:dyDescent="0.2">
      <c r="A22" s="33">
        <v>10</v>
      </c>
      <c r="B22" s="31" t="s">
        <v>56</v>
      </c>
      <c r="C22" s="34" t="s">
        <v>136</v>
      </c>
      <c r="D22" s="49">
        <v>20</v>
      </c>
      <c r="E22" s="51">
        <v>45.4</v>
      </c>
      <c r="F22" s="59"/>
      <c r="G22" s="35" t="str">
        <f t="shared" si="0"/>
        <v/>
      </c>
      <c r="H22" s="41"/>
      <c r="K22" s="7"/>
    </row>
    <row r="23" spans="1:11" s="8" customFormat="1" ht="11.25" x14ac:dyDescent="0.2">
      <c r="A23" s="33">
        <v>11</v>
      </c>
      <c r="B23" s="31" t="s">
        <v>57</v>
      </c>
      <c r="C23" s="34" t="s">
        <v>137</v>
      </c>
      <c r="D23" s="49">
        <v>300</v>
      </c>
      <c r="E23" s="51">
        <v>14.16</v>
      </c>
      <c r="F23" s="59"/>
      <c r="G23" s="35" t="str">
        <f t="shared" si="0"/>
        <v/>
      </c>
      <c r="H23" s="41"/>
      <c r="K23" s="7"/>
    </row>
    <row r="24" spans="1:11" s="8" customFormat="1" ht="11.25" x14ac:dyDescent="0.2">
      <c r="A24" s="33">
        <v>12</v>
      </c>
      <c r="B24" s="31" t="s">
        <v>58</v>
      </c>
      <c r="C24" s="34" t="s">
        <v>59</v>
      </c>
      <c r="D24" s="49">
        <v>100</v>
      </c>
      <c r="E24" s="51">
        <v>362.44</v>
      </c>
      <c r="F24" s="59"/>
      <c r="G24" s="35" t="str">
        <f t="shared" si="0"/>
        <v/>
      </c>
      <c r="H24" s="41"/>
      <c r="K24" s="7"/>
    </row>
    <row r="25" spans="1:11" s="8" customFormat="1" ht="11.25" x14ac:dyDescent="0.2">
      <c r="A25" s="33">
        <v>13</v>
      </c>
      <c r="B25" s="31" t="s">
        <v>60</v>
      </c>
      <c r="C25" s="34" t="s">
        <v>59</v>
      </c>
      <c r="D25" s="49">
        <v>100</v>
      </c>
      <c r="E25" s="51">
        <v>432.28</v>
      </c>
      <c r="F25" s="59"/>
      <c r="G25" s="35" t="str">
        <f t="shared" si="0"/>
        <v/>
      </c>
      <c r="H25" s="41"/>
      <c r="K25" s="7"/>
    </row>
    <row r="26" spans="1:11" s="8" customFormat="1" ht="11.25" x14ac:dyDescent="0.2">
      <c r="A26" s="33">
        <v>14</v>
      </c>
      <c r="B26" s="31" t="s">
        <v>61</v>
      </c>
      <c r="C26" s="34" t="s">
        <v>59</v>
      </c>
      <c r="D26" s="49">
        <v>100</v>
      </c>
      <c r="E26" s="51">
        <v>414.86</v>
      </c>
      <c r="F26" s="59"/>
      <c r="G26" s="35" t="str">
        <f t="shared" si="0"/>
        <v/>
      </c>
      <c r="H26" s="41"/>
      <c r="K26" s="7"/>
    </row>
    <row r="27" spans="1:11" s="8" customFormat="1" ht="22.5" x14ac:dyDescent="0.2">
      <c r="A27" s="33">
        <v>15</v>
      </c>
      <c r="B27" s="31" t="s">
        <v>62</v>
      </c>
      <c r="C27" s="34" t="s">
        <v>59</v>
      </c>
      <c r="D27" s="49">
        <v>50</v>
      </c>
      <c r="E27" s="51">
        <v>109.7</v>
      </c>
      <c r="F27" s="59"/>
      <c r="G27" s="35" t="str">
        <f t="shared" si="0"/>
        <v/>
      </c>
      <c r="H27" s="41"/>
      <c r="K27" s="7"/>
    </row>
    <row r="28" spans="1:11" s="8" customFormat="1" ht="22.5" x14ac:dyDescent="0.2">
      <c r="A28" s="33">
        <v>16</v>
      </c>
      <c r="B28" s="31" t="s">
        <v>63</v>
      </c>
      <c r="C28" s="34" t="s">
        <v>59</v>
      </c>
      <c r="D28" s="49">
        <v>70</v>
      </c>
      <c r="E28" s="51">
        <v>108.45</v>
      </c>
      <c r="F28" s="59"/>
      <c r="G28" s="35" t="str">
        <f t="shared" si="0"/>
        <v/>
      </c>
      <c r="H28" s="41"/>
      <c r="K28" s="7"/>
    </row>
    <row r="29" spans="1:11" s="8" customFormat="1" ht="22.5" x14ac:dyDescent="0.2">
      <c r="A29" s="33">
        <v>17</v>
      </c>
      <c r="B29" s="31" t="s">
        <v>64</v>
      </c>
      <c r="C29" s="34" t="s">
        <v>59</v>
      </c>
      <c r="D29" s="49">
        <v>100</v>
      </c>
      <c r="E29" s="51">
        <v>409.93</v>
      </c>
      <c r="F29" s="59"/>
      <c r="G29" s="35" t="str">
        <f t="shared" si="0"/>
        <v/>
      </c>
      <c r="H29" s="41"/>
      <c r="K29" s="7"/>
    </row>
    <row r="30" spans="1:11" s="8" customFormat="1" ht="11.25" x14ac:dyDescent="0.2">
      <c r="A30" s="33">
        <v>18</v>
      </c>
      <c r="B30" s="31" t="s">
        <v>65</v>
      </c>
      <c r="C30" s="34" t="s">
        <v>137</v>
      </c>
      <c r="D30" s="49">
        <v>150</v>
      </c>
      <c r="E30" s="51">
        <v>21.98</v>
      </c>
      <c r="F30" s="59"/>
      <c r="G30" s="35" t="str">
        <f t="shared" si="0"/>
        <v/>
      </c>
      <c r="H30" s="41"/>
      <c r="K30" s="7"/>
    </row>
    <row r="31" spans="1:11" s="8" customFormat="1" ht="11.25" x14ac:dyDescent="0.2">
      <c r="A31" s="33">
        <v>19</v>
      </c>
      <c r="B31" s="31" t="s">
        <v>66</v>
      </c>
      <c r="C31" s="34" t="s">
        <v>59</v>
      </c>
      <c r="D31" s="49">
        <v>50</v>
      </c>
      <c r="E31" s="51">
        <v>80</v>
      </c>
      <c r="F31" s="59"/>
      <c r="G31" s="35" t="str">
        <f t="shared" si="0"/>
        <v/>
      </c>
      <c r="H31" s="41"/>
      <c r="K31" s="7"/>
    </row>
    <row r="32" spans="1:11" s="8" customFormat="1" ht="11.25" x14ac:dyDescent="0.2">
      <c r="A32" s="33">
        <v>20</v>
      </c>
      <c r="B32" s="31" t="s">
        <v>67</v>
      </c>
      <c r="C32" s="34" t="s">
        <v>136</v>
      </c>
      <c r="D32" s="49">
        <v>100</v>
      </c>
      <c r="E32" s="51">
        <v>531.21</v>
      </c>
      <c r="F32" s="59"/>
      <c r="G32" s="35" t="str">
        <f t="shared" si="0"/>
        <v/>
      </c>
      <c r="H32" s="41"/>
      <c r="K32" s="7"/>
    </row>
    <row r="33" spans="1:11" s="8" customFormat="1" ht="11.25" x14ac:dyDescent="0.2">
      <c r="A33" s="33">
        <v>21</v>
      </c>
      <c r="B33" s="31" t="s">
        <v>68</v>
      </c>
      <c r="C33" s="34" t="s">
        <v>136</v>
      </c>
      <c r="D33" s="49">
        <v>100</v>
      </c>
      <c r="E33" s="51">
        <v>323.97000000000003</v>
      </c>
      <c r="F33" s="59"/>
      <c r="G33" s="35" t="str">
        <f t="shared" si="0"/>
        <v/>
      </c>
      <c r="H33" s="41"/>
      <c r="K33" s="7"/>
    </row>
    <row r="34" spans="1:11" s="8" customFormat="1" ht="11.25" x14ac:dyDescent="0.2">
      <c r="A34" s="33">
        <v>22</v>
      </c>
      <c r="B34" s="31" t="s">
        <v>69</v>
      </c>
      <c r="C34" s="34" t="s">
        <v>136</v>
      </c>
      <c r="D34" s="49">
        <v>150</v>
      </c>
      <c r="E34" s="51">
        <v>151.21</v>
      </c>
      <c r="F34" s="59"/>
      <c r="G34" s="35" t="str">
        <f t="shared" si="0"/>
        <v/>
      </c>
      <c r="H34" s="41"/>
      <c r="K34" s="7"/>
    </row>
    <row r="35" spans="1:11" s="8" customFormat="1" ht="11.25" x14ac:dyDescent="0.2">
      <c r="A35" s="33">
        <v>23</v>
      </c>
      <c r="B35" s="31" t="s">
        <v>70</v>
      </c>
      <c r="C35" s="34" t="s">
        <v>136</v>
      </c>
      <c r="D35" s="49">
        <v>50</v>
      </c>
      <c r="E35" s="51">
        <v>125.77</v>
      </c>
      <c r="F35" s="59"/>
      <c r="G35" s="35" t="str">
        <f t="shared" si="0"/>
        <v/>
      </c>
      <c r="H35" s="41"/>
      <c r="K35" s="7"/>
    </row>
    <row r="36" spans="1:11" s="8" customFormat="1" ht="11.25" x14ac:dyDescent="0.2">
      <c r="A36" s="33">
        <v>24</v>
      </c>
      <c r="B36" s="31" t="s">
        <v>71</v>
      </c>
      <c r="C36" s="34" t="s">
        <v>136</v>
      </c>
      <c r="D36" s="49">
        <v>50</v>
      </c>
      <c r="E36" s="51">
        <v>98.95</v>
      </c>
      <c r="F36" s="59"/>
      <c r="G36" s="35" t="str">
        <f t="shared" si="0"/>
        <v/>
      </c>
      <c r="H36" s="41"/>
      <c r="K36" s="7"/>
    </row>
    <row r="37" spans="1:11" s="8" customFormat="1" ht="11.25" x14ac:dyDescent="0.2">
      <c r="A37" s="33">
        <v>25</v>
      </c>
      <c r="B37" s="31" t="s">
        <v>72</v>
      </c>
      <c r="C37" s="34" t="s">
        <v>136</v>
      </c>
      <c r="D37" s="49">
        <v>50</v>
      </c>
      <c r="E37" s="51">
        <v>36.54</v>
      </c>
      <c r="F37" s="59"/>
      <c r="G37" s="35" t="str">
        <f t="shared" si="0"/>
        <v/>
      </c>
      <c r="H37" s="41"/>
      <c r="K37" s="7"/>
    </row>
    <row r="38" spans="1:11" s="8" customFormat="1" ht="11.25" x14ac:dyDescent="0.2">
      <c r="A38" s="33">
        <v>26</v>
      </c>
      <c r="B38" s="31" t="s">
        <v>73</v>
      </c>
      <c r="C38" s="34" t="s">
        <v>136</v>
      </c>
      <c r="D38" s="49">
        <v>20</v>
      </c>
      <c r="E38" s="51">
        <v>189.85</v>
      </c>
      <c r="F38" s="59"/>
      <c r="G38" s="35" t="str">
        <f t="shared" si="0"/>
        <v/>
      </c>
      <c r="H38" s="41"/>
      <c r="K38" s="7"/>
    </row>
    <row r="39" spans="1:11" s="8" customFormat="1" ht="11.25" x14ac:dyDescent="0.2">
      <c r="A39" s="33">
        <v>27</v>
      </c>
      <c r="B39" s="31" t="s">
        <v>74</v>
      </c>
      <c r="C39" s="34" t="s">
        <v>136</v>
      </c>
      <c r="D39" s="49">
        <v>20</v>
      </c>
      <c r="E39" s="51">
        <v>107.65</v>
      </c>
      <c r="F39" s="59"/>
      <c r="G39" s="35" t="str">
        <f t="shared" si="0"/>
        <v/>
      </c>
      <c r="H39" s="41"/>
      <c r="K39" s="7"/>
    </row>
    <row r="40" spans="1:11" s="8" customFormat="1" ht="11.25" x14ac:dyDescent="0.2">
      <c r="A40" s="33">
        <v>28</v>
      </c>
      <c r="B40" s="31" t="s">
        <v>75</v>
      </c>
      <c r="C40" s="34" t="s">
        <v>136</v>
      </c>
      <c r="D40" s="49">
        <v>20</v>
      </c>
      <c r="E40" s="51">
        <v>85.5</v>
      </c>
      <c r="F40" s="59"/>
      <c r="G40" s="35" t="str">
        <f t="shared" si="0"/>
        <v/>
      </c>
      <c r="H40" s="41"/>
      <c r="K40" s="7"/>
    </row>
    <row r="41" spans="1:11" s="8" customFormat="1" ht="11.25" x14ac:dyDescent="0.2">
      <c r="A41" s="33">
        <v>29</v>
      </c>
      <c r="B41" s="31" t="s">
        <v>76</v>
      </c>
      <c r="C41" s="34" t="s">
        <v>136</v>
      </c>
      <c r="D41" s="49">
        <v>20</v>
      </c>
      <c r="E41" s="51">
        <v>63.94</v>
      </c>
      <c r="F41" s="59"/>
      <c r="G41" s="35" t="str">
        <f t="shared" si="0"/>
        <v/>
      </c>
      <c r="H41" s="41"/>
      <c r="K41" s="7"/>
    </row>
    <row r="42" spans="1:11" s="8" customFormat="1" ht="11.25" x14ac:dyDescent="0.2">
      <c r="A42" s="33">
        <v>30</v>
      </c>
      <c r="B42" s="31" t="s">
        <v>77</v>
      </c>
      <c r="C42" s="34" t="s">
        <v>136</v>
      </c>
      <c r="D42" s="49">
        <v>20</v>
      </c>
      <c r="E42" s="51">
        <v>32.01</v>
      </c>
      <c r="F42" s="59"/>
      <c r="G42" s="35" t="str">
        <f t="shared" si="0"/>
        <v/>
      </c>
      <c r="H42" s="41"/>
      <c r="K42" s="7"/>
    </row>
    <row r="43" spans="1:11" s="8" customFormat="1" ht="11.25" x14ac:dyDescent="0.2">
      <c r="A43" s="33">
        <v>31</v>
      </c>
      <c r="B43" s="31" t="s">
        <v>78</v>
      </c>
      <c r="C43" s="34" t="s">
        <v>136</v>
      </c>
      <c r="D43" s="49">
        <v>20</v>
      </c>
      <c r="E43" s="51">
        <v>22.64</v>
      </c>
      <c r="F43" s="59"/>
      <c r="G43" s="35" t="str">
        <f t="shared" si="0"/>
        <v/>
      </c>
      <c r="H43" s="41"/>
      <c r="K43" s="7"/>
    </row>
    <row r="44" spans="1:11" s="8" customFormat="1" ht="11.25" x14ac:dyDescent="0.2">
      <c r="A44" s="33">
        <v>32</v>
      </c>
      <c r="B44" s="31" t="s">
        <v>79</v>
      </c>
      <c r="C44" s="34" t="s">
        <v>136</v>
      </c>
      <c r="D44" s="49">
        <v>30</v>
      </c>
      <c r="E44" s="51">
        <v>54.91</v>
      </c>
      <c r="F44" s="59"/>
      <c r="G44" s="35" t="str">
        <f t="shared" si="0"/>
        <v/>
      </c>
      <c r="H44" s="41"/>
      <c r="K44" s="7"/>
    </row>
    <row r="45" spans="1:11" s="8" customFormat="1" ht="11.25" x14ac:dyDescent="0.2">
      <c r="A45" s="33">
        <v>33</v>
      </c>
      <c r="B45" s="31" t="s">
        <v>80</v>
      </c>
      <c r="C45" s="34" t="s">
        <v>136</v>
      </c>
      <c r="D45" s="49">
        <v>30</v>
      </c>
      <c r="E45" s="51">
        <v>60.08</v>
      </c>
      <c r="F45" s="59"/>
      <c r="G45" s="35" t="str">
        <f t="shared" si="0"/>
        <v/>
      </c>
      <c r="H45" s="41"/>
      <c r="K45" s="7"/>
    </row>
    <row r="46" spans="1:11" s="8" customFormat="1" ht="11.25" x14ac:dyDescent="0.2">
      <c r="A46" s="33">
        <v>34</v>
      </c>
      <c r="B46" s="31" t="s">
        <v>81</v>
      </c>
      <c r="C46" s="34" t="s">
        <v>136</v>
      </c>
      <c r="D46" s="49">
        <v>30</v>
      </c>
      <c r="E46" s="51">
        <v>28.13</v>
      </c>
      <c r="F46" s="59"/>
      <c r="G46" s="35" t="str">
        <f t="shared" si="0"/>
        <v/>
      </c>
      <c r="H46" s="41"/>
      <c r="K46" s="7"/>
    </row>
    <row r="47" spans="1:11" s="8" customFormat="1" ht="11.25" x14ac:dyDescent="0.2">
      <c r="A47" s="33">
        <v>35</v>
      </c>
      <c r="B47" s="31" t="s">
        <v>82</v>
      </c>
      <c r="C47" s="34" t="s">
        <v>136</v>
      </c>
      <c r="D47" s="49">
        <v>30</v>
      </c>
      <c r="E47" s="51">
        <v>24.9</v>
      </c>
      <c r="F47" s="59"/>
      <c r="G47" s="35" t="str">
        <f t="shared" si="0"/>
        <v/>
      </c>
      <c r="H47" s="41"/>
      <c r="K47" s="7"/>
    </row>
    <row r="48" spans="1:11" s="8" customFormat="1" ht="11.25" x14ac:dyDescent="0.2">
      <c r="A48" s="33">
        <v>36</v>
      </c>
      <c r="B48" s="31" t="s">
        <v>83</v>
      </c>
      <c r="C48" s="34" t="s">
        <v>136</v>
      </c>
      <c r="D48" s="49">
        <v>10</v>
      </c>
      <c r="E48" s="51">
        <v>119.93</v>
      </c>
      <c r="F48" s="59"/>
      <c r="G48" s="35" t="str">
        <f t="shared" si="0"/>
        <v/>
      </c>
      <c r="H48" s="41"/>
      <c r="K48" s="7"/>
    </row>
    <row r="49" spans="1:11" s="8" customFormat="1" ht="11.25" x14ac:dyDescent="0.2">
      <c r="A49" s="33">
        <v>37</v>
      </c>
      <c r="B49" s="31" t="s">
        <v>84</v>
      </c>
      <c r="C49" s="34" t="s">
        <v>136</v>
      </c>
      <c r="D49" s="49">
        <v>100</v>
      </c>
      <c r="E49" s="51">
        <v>82.27</v>
      </c>
      <c r="F49" s="59"/>
      <c r="G49" s="35" t="str">
        <f t="shared" si="0"/>
        <v/>
      </c>
      <c r="H49" s="41"/>
      <c r="K49" s="7"/>
    </row>
    <row r="50" spans="1:11" s="8" customFormat="1" ht="11.25" x14ac:dyDescent="0.2">
      <c r="A50" s="33">
        <v>38</v>
      </c>
      <c r="B50" s="31" t="s">
        <v>85</v>
      </c>
      <c r="C50" s="34" t="s">
        <v>136</v>
      </c>
      <c r="D50" s="49">
        <v>100</v>
      </c>
      <c r="E50" s="51">
        <v>8.27</v>
      </c>
      <c r="F50" s="59"/>
      <c r="G50" s="35" t="str">
        <f t="shared" si="0"/>
        <v/>
      </c>
      <c r="H50" s="41"/>
      <c r="K50" s="7"/>
    </row>
    <row r="51" spans="1:11" s="8" customFormat="1" ht="11.25" x14ac:dyDescent="0.2">
      <c r="A51" s="33">
        <v>39</v>
      </c>
      <c r="B51" s="31" t="s">
        <v>86</v>
      </c>
      <c r="C51" s="34" t="s">
        <v>136</v>
      </c>
      <c r="D51" s="49">
        <v>20</v>
      </c>
      <c r="E51" s="51">
        <v>6.06</v>
      </c>
      <c r="F51" s="59"/>
      <c r="G51" s="35" t="str">
        <f t="shared" si="0"/>
        <v/>
      </c>
      <c r="H51" s="41"/>
      <c r="K51" s="7"/>
    </row>
    <row r="52" spans="1:11" s="8" customFormat="1" ht="11.25" x14ac:dyDescent="0.2">
      <c r="A52" s="33">
        <v>40</v>
      </c>
      <c r="B52" s="31" t="s">
        <v>87</v>
      </c>
      <c r="C52" s="34" t="s">
        <v>136</v>
      </c>
      <c r="D52" s="49">
        <v>20</v>
      </c>
      <c r="E52" s="51">
        <v>4.2</v>
      </c>
      <c r="F52" s="59"/>
      <c r="G52" s="35" t="str">
        <f t="shared" si="0"/>
        <v/>
      </c>
      <c r="H52" s="41"/>
      <c r="K52" s="7"/>
    </row>
    <row r="53" spans="1:11" s="8" customFormat="1" ht="11.25" x14ac:dyDescent="0.2">
      <c r="A53" s="33">
        <v>41</v>
      </c>
      <c r="B53" s="31" t="s">
        <v>87</v>
      </c>
      <c r="C53" s="34" t="s">
        <v>136</v>
      </c>
      <c r="D53" s="49">
        <v>20</v>
      </c>
      <c r="E53" s="51">
        <v>3.78</v>
      </c>
      <c r="F53" s="59"/>
      <c r="G53" s="35" t="str">
        <f t="shared" si="0"/>
        <v/>
      </c>
      <c r="H53" s="41"/>
      <c r="K53" s="7"/>
    </row>
    <row r="54" spans="1:11" s="8" customFormat="1" ht="11.25" x14ac:dyDescent="0.2">
      <c r="A54" s="33">
        <v>42</v>
      </c>
      <c r="B54" s="31" t="s">
        <v>88</v>
      </c>
      <c r="C54" s="34" t="s">
        <v>136</v>
      </c>
      <c r="D54" s="49">
        <v>20</v>
      </c>
      <c r="E54" s="51">
        <v>181.99</v>
      </c>
      <c r="F54" s="59"/>
      <c r="G54" s="35" t="str">
        <f t="shared" si="0"/>
        <v/>
      </c>
      <c r="H54" s="41"/>
      <c r="K54" s="7"/>
    </row>
    <row r="55" spans="1:11" s="8" customFormat="1" ht="11.25" x14ac:dyDescent="0.2">
      <c r="A55" s="33">
        <v>43</v>
      </c>
      <c r="B55" s="31" t="s">
        <v>89</v>
      </c>
      <c r="C55" s="34" t="s">
        <v>136</v>
      </c>
      <c r="D55" s="49">
        <v>30</v>
      </c>
      <c r="E55" s="51">
        <v>41.7</v>
      </c>
      <c r="F55" s="59"/>
      <c r="G55" s="35" t="str">
        <f t="shared" si="0"/>
        <v/>
      </c>
      <c r="H55" s="41"/>
      <c r="K55" s="7"/>
    </row>
    <row r="56" spans="1:11" s="8" customFormat="1" ht="11.25" x14ac:dyDescent="0.2">
      <c r="A56" s="33">
        <v>44</v>
      </c>
      <c r="B56" s="31" t="s">
        <v>90</v>
      </c>
      <c r="C56" s="34" t="s">
        <v>136</v>
      </c>
      <c r="D56" s="49">
        <v>50</v>
      </c>
      <c r="E56" s="51">
        <v>38.97</v>
      </c>
      <c r="F56" s="59"/>
      <c r="G56" s="35" t="str">
        <f t="shared" si="0"/>
        <v/>
      </c>
      <c r="H56" s="41"/>
      <c r="K56" s="7"/>
    </row>
    <row r="57" spans="1:11" s="8" customFormat="1" ht="11.25" x14ac:dyDescent="0.2">
      <c r="A57" s="33">
        <v>45</v>
      </c>
      <c r="B57" s="31" t="s">
        <v>91</v>
      </c>
      <c r="C57" s="34" t="s">
        <v>136</v>
      </c>
      <c r="D57" s="49">
        <v>100</v>
      </c>
      <c r="E57" s="51">
        <v>11.52</v>
      </c>
      <c r="F57" s="59"/>
      <c r="G57" s="35" t="str">
        <f t="shared" si="0"/>
        <v/>
      </c>
      <c r="H57" s="41"/>
      <c r="K57" s="7"/>
    </row>
    <row r="58" spans="1:11" s="8" customFormat="1" ht="11.25" x14ac:dyDescent="0.2">
      <c r="A58" s="33">
        <v>46</v>
      </c>
      <c r="B58" s="31" t="s">
        <v>92</v>
      </c>
      <c r="C58" s="34" t="s">
        <v>136</v>
      </c>
      <c r="D58" s="49">
        <v>100</v>
      </c>
      <c r="E58" s="51">
        <v>280.08999999999997</v>
      </c>
      <c r="F58" s="59"/>
      <c r="G58" s="35" t="str">
        <f t="shared" si="0"/>
        <v/>
      </c>
      <c r="H58" s="41"/>
      <c r="K58" s="7"/>
    </row>
    <row r="59" spans="1:11" s="8" customFormat="1" ht="11.25" x14ac:dyDescent="0.2">
      <c r="A59" s="33">
        <v>47</v>
      </c>
      <c r="B59" s="31" t="s">
        <v>93</v>
      </c>
      <c r="C59" s="34" t="s">
        <v>136</v>
      </c>
      <c r="D59" s="49">
        <v>50</v>
      </c>
      <c r="E59" s="51">
        <v>128.22</v>
      </c>
      <c r="F59" s="59"/>
      <c r="G59" s="35" t="str">
        <f t="shared" si="0"/>
        <v/>
      </c>
      <c r="H59" s="41"/>
      <c r="K59" s="7"/>
    </row>
    <row r="60" spans="1:11" s="8" customFormat="1" ht="11.25" x14ac:dyDescent="0.2">
      <c r="A60" s="33">
        <v>48</v>
      </c>
      <c r="B60" s="31" t="s">
        <v>94</v>
      </c>
      <c r="C60" s="34" t="s">
        <v>136</v>
      </c>
      <c r="D60" s="49">
        <v>200</v>
      </c>
      <c r="E60" s="51">
        <v>76.930000000000007</v>
      </c>
      <c r="F60" s="59"/>
      <c r="G60" s="35" t="str">
        <f t="shared" si="0"/>
        <v/>
      </c>
      <c r="H60" s="41"/>
      <c r="K60" s="7"/>
    </row>
    <row r="61" spans="1:11" s="8" customFormat="1" ht="11.25" x14ac:dyDescent="0.2">
      <c r="A61" s="33">
        <v>49</v>
      </c>
      <c r="B61" s="31" t="s">
        <v>95</v>
      </c>
      <c r="C61" s="34" t="s">
        <v>136</v>
      </c>
      <c r="D61" s="49">
        <v>200</v>
      </c>
      <c r="E61" s="51">
        <v>66.62</v>
      </c>
      <c r="F61" s="59"/>
      <c r="G61" s="35" t="str">
        <f t="shared" si="0"/>
        <v/>
      </c>
      <c r="H61" s="41"/>
      <c r="K61" s="7"/>
    </row>
    <row r="62" spans="1:11" s="8" customFormat="1" ht="11.25" x14ac:dyDescent="0.2">
      <c r="A62" s="33">
        <v>50</v>
      </c>
      <c r="B62" s="31" t="s">
        <v>96</v>
      </c>
      <c r="C62" s="34" t="s">
        <v>136</v>
      </c>
      <c r="D62" s="49">
        <v>200</v>
      </c>
      <c r="E62" s="51">
        <v>35.82</v>
      </c>
      <c r="F62" s="59"/>
      <c r="G62" s="35" t="str">
        <f t="shared" si="0"/>
        <v/>
      </c>
      <c r="H62" s="41"/>
      <c r="K62" s="7"/>
    </row>
    <row r="63" spans="1:11" s="8" customFormat="1" ht="11.25" x14ac:dyDescent="0.2">
      <c r="A63" s="33">
        <v>51</v>
      </c>
      <c r="B63" s="31" t="s">
        <v>97</v>
      </c>
      <c r="C63" s="34" t="s">
        <v>136</v>
      </c>
      <c r="D63" s="49">
        <v>200</v>
      </c>
      <c r="E63" s="51">
        <v>30.16</v>
      </c>
      <c r="F63" s="59"/>
      <c r="G63" s="35" t="str">
        <f t="shared" si="0"/>
        <v/>
      </c>
      <c r="H63" s="41"/>
      <c r="K63" s="7"/>
    </row>
    <row r="64" spans="1:11" s="8" customFormat="1" ht="11.25" x14ac:dyDescent="0.2">
      <c r="A64" s="33">
        <v>52</v>
      </c>
      <c r="B64" s="31" t="s">
        <v>98</v>
      </c>
      <c r="C64" s="34" t="s">
        <v>136</v>
      </c>
      <c r="D64" s="49">
        <v>200</v>
      </c>
      <c r="E64" s="51">
        <v>20.59</v>
      </c>
      <c r="F64" s="59"/>
      <c r="G64" s="35" t="str">
        <f t="shared" si="0"/>
        <v/>
      </c>
      <c r="H64" s="41"/>
      <c r="K64" s="7"/>
    </row>
    <row r="65" spans="1:11" s="8" customFormat="1" ht="11.25" x14ac:dyDescent="0.2">
      <c r="A65" s="33">
        <v>53</v>
      </c>
      <c r="B65" s="31" t="s">
        <v>99</v>
      </c>
      <c r="C65" s="34" t="s">
        <v>134</v>
      </c>
      <c r="D65" s="49">
        <v>50</v>
      </c>
      <c r="E65" s="51">
        <v>18</v>
      </c>
      <c r="F65" s="59"/>
      <c r="G65" s="35" t="str">
        <f t="shared" si="0"/>
        <v/>
      </c>
      <c r="H65" s="41"/>
      <c r="K65" s="7"/>
    </row>
    <row r="66" spans="1:11" s="8" customFormat="1" ht="11.25" x14ac:dyDescent="0.2">
      <c r="A66" s="33">
        <v>54</v>
      </c>
      <c r="B66" s="31" t="s">
        <v>100</v>
      </c>
      <c r="C66" s="34" t="s">
        <v>134</v>
      </c>
      <c r="D66" s="49">
        <v>50</v>
      </c>
      <c r="E66" s="51">
        <v>28.87</v>
      </c>
      <c r="F66" s="59"/>
      <c r="G66" s="35" t="str">
        <f t="shared" si="0"/>
        <v/>
      </c>
      <c r="H66" s="41"/>
      <c r="K66" s="7"/>
    </row>
    <row r="67" spans="1:11" s="8" customFormat="1" ht="11.25" x14ac:dyDescent="0.2">
      <c r="A67" s="33">
        <v>55</v>
      </c>
      <c r="B67" s="31" t="s">
        <v>101</v>
      </c>
      <c r="C67" s="34" t="s">
        <v>134</v>
      </c>
      <c r="D67" s="49">
        <v>80</v>
      </c>
      <c r="E67" s="51">
        <v>25.64</v>
      </c>
      <c r="F67" s="59"/>
      <c r="G67" s="35" t="str">
        <f t="shared" si="0"/>
        <v/>
      </c>
      <c r="H67" s="41"/>
      <c r="K67" s="7"/>
    </row>
    <row r="68" spans="1:11" s="8" customFormat="1" ht="11.25" x14ac:dyDescent="0.2">
      <c r="A68" s="33">
        <v>56</v>
      </c>
      <c r="B68" s="31" t="s">
        <v>102</v>
      </c>
      <c r="C68" s="34" t="s">
        <v>134</v>
      </c>
      <c r="D68" s="49">
        <v>20</v>
      </c>
      <c r="E68" s="51">
        <v>30.1</v>
      </c>
      <c r="F68" s="59"/>
      <c r="G68" s="35" t="str">
        <f t="shared" si="0"/>
        <v/>
      </c>
      <c r="H68" s="41"/>
      <c r="K68" s="7"/>
    </row>
    <row r="69" spans="1:11" s="8" customFormat="1" ht="11.25" x14ac:dyDescent="0.2">
      <c r="A69" s="33">
        <v>57</v>
      </c>
      <c r="B69" s="31" t="s">
        <v>103</v>
      </c>
      <c r="C69" s="34" t="s">
        <v>134</v>
      </c>
      <c r="D69" s="49">
        <v>50</v>
      </c>
      <c r="E69" s="51">
        <v>23.68</v>
      </c>
      <c r="F69" s="59"/>
      <c r="G69" s="35" t="str">
        <f t="shared" si="0"/>
        <v/>
      </c>
      <c r="H69" s="41"/>
      <c r="K69" s="7"/>
    </row>
    <row r="70" spans="1:11" s="8" customFormat="1" ht="11.25" x14ac:dyDescent="0.2">
      <c r="A70" s="33">
        <v>58</v>
      </c>
      <c r="B70" s="31" t="s">
        <v>104</v>
      </c>
      <c r="C70" s="34" t="s">
        <v>134</v>
      </c>
      <c r="D70" s="49">
        <v>30</v>
      </c>
      <c r="E70" s="51">
        <v>22.25</v>
      </c>
      <c r="F70" s="59"/>
      <c r="G70" s="35" t="str">
        <f t="shared" si="0"/>
        <v/>
      </c>
      <c r="H70" s="41"/>
      <c r="K70" s="7"/>
    </row>
    <row r="71" spans="1:11" s="8" customFormat="1" ht="11.25" x14ac:dyDescent="0.2">
      <c r="A71" s="33">
        <v>59</v>
      </c>
      <c r="B71" s="31" t="s">
        <v>105</v>
      </c>
      <c r="C71" s="34" t="s">
        <v>134</v>
      </c>
      <c r="D71" s="49">
        <v>10</v>
      </c>
      <c r="E71" s="51">
        <v>24.8</v>
      </c>
      <c r="F71" s="59"/>
      <c r="G71" s="35" t="str">
        <f t="shared" si="0"/>
        <v/>
      </c>
      <c r="H71" s="41"/>
      <c r="K71" s="7"/>
    </row>
    <row r="72" spans="1:11" s="8" customFormat="1" ht="11.25" x14ac:dyDescent="0.2">
      <c r="A72" s="33">
        <v>60</v>
      </c>
      <c r="B72" s="31" t="s">
        <v>106</v>
      </c>
      <c r="C72" s="34" t="s">
        <v>135</v>
      </c>
      <c r="D72" s="49">
        <v>15</v>
      </c>
      <c r="E72" s="51">
        <v>75.19</v>
      </c>
      <c r="F72" s="59"/>
      <c r="G72" s="35" t="str">
        <f t="shared" si="0"/>
        <v/>
      </c>
      <c r="H72" s="41"/>
      <c r="K72" s="7"/>
    </row>
    <row r="73" spans="1:11" s="8" customFormat="1" ht="11.25" x14ac:dyDescent="0.2">
      <c r="A73" s="33">
        <v>61</v>
      </c>
      <c r="B73" s="31" t="s">
        <v>107</v>
      </c>
      <c r="C73" s="34" t="s">
        <v>136</v>
      </c>
      <c r="D73" s="49">
        <v>8</v>
      </c>
      <c r="E73" s="51">
        <v>104.8</v>
      </c>
      <c r="F73" s="59"/>
      <c r="G73" s="35" t="str">
        <f t="shared" si="0"/>
        <v/>
      </c>
      <c r="H73" s="41"/>
      <c r="K73" s="7"/>
    </row>
    <row r="74" spans="1:11" s="8" customFormat="1" ht="11.25" x14ac:dyDescent="0.2">
      <c r="A74" s="33">
        <v>62</v>
      </c>
      <c r="B74" s="31" t="s">
        <v>108</v>
      </c>
      <c r="C74" s="34" t="s">
        <v>136</v>
      </c>
      <c r="D74" s="49">
        <v>5</v>
      </c>
      <c r="E74" s="51">
        <v>132.82</v>
      </c>
      <c r="F74" s="59"/>
      <c r="G74" s="35" t="str">
        <f t="shared" si="0"/>
        <v/>
      </c>
      <c r="H74" s="41"/>
      <c r="K74" s="7"/>
    </row>
    <row r="75" spans="1:11" s="8" customFormat="1" ht="11.25" x14ac:dyDescent="0.2">
      <c r="A75" s="33">
        <v>63</v>
      </c>
      <c r="B75" s="31" t="s">
        <v>109</v>
      </c>
      <c r="C75" s="34" t="s">
        <v>136</v>
      </c>
      <c r="D75" s="49">
        <v>50</v>
      </c>
      <c r="E75" s="51">
        <v>11.37</v>
      </c>
      <c r="F75" s="59"/>
      <c r="G75" s="35" t="str">
        <f t="shared" si="0"/>
        <v/>
      </c>
      <c r="H75" s="41"/>
      <c r="K75" s="7"/>
    </row>
    <row r="76" spans="1:11" s="8" customFormat="1" ht="11.25" x14ac:dyDescent="0.2">
      <c r="A76" s="33">
        <v>64</v>
      </c>
      <c r="B76" s="31" t="s">
        <v>110</v>
      </c>
      <c r="C76" s="34" t="s">
        <v>136</v>
      </c>
      <c r="D76" s="49">
        <v>3</v>
      </c>
      <c r="E76" s="51">
        <v>49.89</v>
      </c>
      <c r="F76" s="59"/>
      <c r="G76" s="35" t="str">
        <f t="shared" si="0"/>
        <v/>
      </c>
      <c r="H76" s="41"/>
      <c r="K76" s="7"/>
    </row>
    <row r="77" spans="1:11" s="8" customFormat="1" ht="11.25" x14ac:dyDescent="0.2">
      <c r="A77" s="33">
        <v>65</v>
      </c>
      <c r="B77" s="31" t="s">
        <v>111</v>
      </c>
      <c r="C77" s="34" t="s">
        <v>136</v>
      </c>
      <c r="D77" s="49">
        <v>20</v>
      </c>
      <c r="E77" s="51">
        <v>47.24</v>
      </c>
      <c r="F77" s="59"/>
      <c r="G77" s="35" t="str">
        <f t="shared" si="0"/>
        <v/>
      </c>
      <c r="H77" s="41"/>
      <c r="K77" s="7"/>
    </row>
    <row r="78" spans="1:11" s="8" customFormat="1" ht="11.25" x14ac:dyDescent="0.2">
      <c r="A78" s="33">
        <v>66</v>
      </c>
      <c r="B78" s="31" t="s">
        <v>112</v>
      </c>
      <c r="C78" s="34" t="s">
        <v>136</v>
      </c>
      <c r="D78" s="49">
        <v>20</v>
      </c>
      <c r="E78" s="51">
        <v>32.83</v>
      </c>
      <c r="F78" s="59"/>
      <c r="G78" s="35" t="str">
        <f t="shared" ref="G78:G98" si="1">IF(F78="","",IF(ISTEXT(F78),"NC",F78*D78))</f>
        <v/>
      </c>
      <c r="H78" s="41"/>
      <c r="K78" s="7"/>
    </row>
    <row r="79" spans="1:11" s="8" customFormat="1" ht="11.25" x14ac:dyDescent="0.2">
      <c r="A79" s="33">
        <v>67</v>
      </c>
      <c r="B79" s="31" t="s">
        <v>113</v>
      </c>
      <c r="C79" s="34" t="s">
        <v>136</v>
      </c>
      <c r="D79" s="49">
        <v>20</v>
      </c>
      <c r="E79" s="51">
        <v>33.51</v>
      </c>
      <c r="F79" s="59"/>
      <c r="G79" s="35" t="str">
        <f t="shared" si="1"/>
        <v/>
      </c>
      <c r="H79" s="41"/>
      <c r="K79" s="7"/>
    </row>
    <row r="80" spans="1:11" s="8" customFormat="1" ht="11.25" x14ac:dyDescent="0.2">
      <c r="A80" s="33">
        <v>68</v>
      </c>
      <c r="B80" s="31" t="s">
        <v>114</v>
      </c>
      <c r="C80" s="34" t="s">
        <v>136</v>
      </c>
      <c r="D80" s="49">
        <v>20</v>
      </c>
      <c r="E80" s="51">
        <v>37.799999999999997</v>
      </c>
      <c r="F80" s="59"/>
      <c r="G80" s="35" t="str">
        <f t="shared" si="1"/>
        <v/>
      </c>
      <c r="H80" s="41"/>
      <c r="K80" s="7"/>
    </row>
    <row r="81" spans="1:11" s="8" customFormat="1" ht="11.25" x14ac:dyDescent="0.2">
      <c r="A81" s="33">
        <v>69</v>
      </c>
      <c r="B81" s="31" t="s">
        <v>115</v>
      </c>
      <c r="C81" s="34" t="s">
        <v>136</v>
      </c>
      <c r="D81" s="49">
        <v>20</v>
      </c>
      <c r="E81" s="51">
        <v>26.04</v>
      </c>
      <c r="F81" s="59"/>
      <c r="G81" s="35" t="str">
        <f t="shared" si="1"/>
        <v/>
      </c>
      <c r="H81" s="41"/>
      <c r="K81" s="7"/>
    </row>
    <row r="82" spans="1:11" s="8" customFormat="1" ht="11.25" x14ac:dyDescent="0.2">
      <c r="A82" s="33">
        <v>70</v>
      </c>
      <c r="B82" s="31" t="s">
        <v>116</v>
      </c>
      <c r="C82" s="34" t="s">
        <v>136</v>
      </c>
      <c r="D82" s="49">
        <v>30</v>
      </c>
      <c r="E82" s="51">
        <v>25.54</v>
      </c>
      <c r="F82" s="59"/>
      <c r="G82" s="35" t="str">
        <f t="shared" si="1"/>
        <v/>
      </c>
      <c r="H82" s="41"/>
      <c r="K82" s="7"/>
    </row>
    <row r="83" spans="1:11" s="8" customFormat="1" ht="11.25" x14ac:dyDescent="0.2">
      <c r="A83" s="33">
        <v>71</v>
      </c>
      <c r="B83" s="31" t="s">
        <v>117</v>
      </c>
      <c r="C83" s="34" t="s">
        <v>136</v>
      </c>
      <c r="D83" s="49">
        <v>30</v>
      </c>
      <c r="E83" s="51">
        <v>20.329999999999998</v>
      </c>
      <c r="F83" s="59"/>
      <c r="G83" s="35" t="str">
        <f t="shared" si="1"/>
        <v/>
      </c>
      <c r="H83" s="41"/>
      <c r="K83" s="7"/>
    </row>
    <row r="84" spans="1:11" s="8" customFormat="1" ht="11.25" x14ac:dyDescent="0.2">
      <c r="A84" s="33">
        <v>72</v>
      </c>
      <c r="B84" s="31" t="s">
        <v>118</v>
      </c>
      <c r="C84" s="34" t="s">
        <v>136</v>
      </c>
      <c r="D84" s="49">
        <v>50</v>
      </c>
      <c r="E84" s="51">
        <v>5.5</v>
      </c>
      <c r="F84" s="59"/>
      <c r="G84" s="35" t="str">
        <f t="shared" si="1"/>
        <v/>
      </c>
      <c r="H84" s="41"/>
      <c r="K84" s="7"/>
    </row>
    <row r="85" spans="1:11" s="8" customFormat="1" ht="11.25" x14ac:dyDescent="0.2">
      <c r="A85" s="33">
        <v>73</v>
      </c>
      <c r="B85" s="31" t="s">
        <v>119</v>
      </c>
      <c r="C85" s="34" t="s">
        <v>136</v>
      </c>
      <c r="D85" s="49">
        <v>50</v>
      </c>
      <c r="E85" s="51">
        <v>27.24</v>
      </c>
      <c r="F85" s="59"/>
      <c r="G85" s="35" t="str">
        <f t="shared" si="1"/>
        <v/>
      </c>
      <c r="H85" s="41"/>
      <c r="K85" s="7"/>
    </row>
    <row r="86" spans="1:11" s="8" customFormat="1" ht="11.25" x14ac:dyDescent="0.2">
      <c r="A86" s="33">
        <v>74</v>
      </c>
      <c r="B86" s="31" t="s">
        <v>120</v>
      </c>
      <c r="C86" s="34" t="s">
        <v>136</v>
      </c>
      <c r="D86" s="49">
        <v>5</v>
      </c>
      <c r="E86" s="51">
        <v>36.44</v>
      </c>
      <c r="F86" s="59"/>
      <c r="G86" s="35" t="str">
        <f t="shared" si="1"/>
        <v/>
      </c>
      <c r="H86" s="41"/>
      <c r="K86" s="7"/>
    </row>
    <row r="87" spans="1:11" s="8" customFormat="1" ht="11.25" x14ac:dyDescent="0.2">
      <c r="A87" s="33">
        <v>75</v>
      </c>
      <c r="B87" s="31" t="s">
        <v>121</v>
      </c>
      <c r="C87" s="34" t="s">
        <v>136</v>
      </c>
      <c r="D87" s="49">
        <v>10</v>
      </c>
      <c r="E87" s="51">
        <v>37.53</v>
      </c>
      <c r="F87" s="59"/>
      <c r="G87" s="35" t="str">
        <f t="shared" si="1"/>
        <v/>
      </c>
      <c r="H87" s="41"/>
      <c r="K87" s="7"/>
    </row>
    <row r="88" spans="1:11" s="8" customFormat="1" ht="11.25" x14ac:dyDescent="0.2">
      <c r="A88" s="33">
        <v>76</v>
      </c>
      <c r="B88" s="31" t="s">
        <v>122</v>
      </c>
      <c r="C88" s="34" t="s">
        <v>136</v>
      </c>
      <c r="D88" s="49">
        <v>5</v>
      </c>
      <c r="E88" s="51">
        <v>41.86</v>
      </c>
      <c r="F88" s="59"/>
      <c r="G88" s="35" t="str">
        <f t="shared" si="1"/>
        <v/>
      </c>
      <c r="H88" s="41"/>
      <c r="K88" s="7"/>
    </row>
    <row r="89" spans="1:11" s="8" customFormat="1" ht="11.25" x14ac:dyDescent="0.2">
      <c r="A89" s="33">
        <v>77</v>
      </c>
      <c r="B89" s="31" t="s">
        <v>123</v>
      </c>
      <c r="C89" s="34" t="s">
        <v>136</v>
      </c>
      <c r="D89" s="49">
        <v>5</v>
      </c>
      <c r="E89" s="51">
        <v>141.55000000000001</v>
      </c>
      <c r="F89" s="59"/>
      <c r="G89" s="35" t="str">
        <f t="shared" si="1"/>
        <v/>
      </c>
      <c r="H89" s="41"/>
      <c r="K89" s="7"/>
    </row>
    <row r="90" spans="1:11" s="8" customFormat="1" ht="11.25" x14ac:dyDescent="0.2">
      <c r="A90" s="33">
        <v>78</v>
      </c>
      <c r="B90" s="31" t="s">
        <v>124</v>
      </c>
      <c r="C90" s="34" t="s">
        <v>136</v>
      </c>
      <c r="D90" s="49">
        <v>20</v>
      </c>
      <c r="E90" s="51">
        <v>60</v>
      </c>
      <c r="F90" s="59"/>
      <c r="G90" s="35" t="str">
        <f t="shared" si="1"/>
        <v/>
      </c>
      <c r="H90" s="41"/>
      <c r="K90" s="7"/>
    </row>
    <row r="91" spans="1:11" s="8" customFormat="1" ht="11.25" x14ac:dyDescent="0.2">
      <c r="A91" s="33">
        <v>79</v>
      </c>
      <c r="B91" s="31" t="s">
        <v>125</v>
      </c>
      <c r="C91" s="34" t="s">
        <v>136</v>
      </c>
      <c r="D91" s="49">
        <v>20</v>
      </c>
      <c r="E91" s="51">
        <v>68.78</v>
      </c>
      <c r="F91" s="59"/>
      <c r="G91" s="35" t="str">
        <f t="shared" si="1"/>
        <v/>
      </c>
      <c r="H91" s="41"/>
      <c r="K91" s="7"/>
    </row>
    <row r="92" spans="1:11" s="8" customFormat="1" ht="11.25" x14ac:dyDescent="0.2">
      <c r="A92" s="33">
        <v>80</v>
      </c>
      <c r="B92" s="31" t="s">
        <v>126</v>
      </c>
      <c r="C92" s="34" t="s">
        <v>136</v>
      </c>
      <c r="D92" s="49">
        <v>20</v>
      </c>
      <c r="E92" s="51">
        <v>83.17</v>
      </c>
      <c r="F92" s="59"/>
      <c r="G92" s="35" t="str">
        <f t="shared" si="1"/>
        <v/>
      </c>
      <c r="H92" s="41"/>
      <c r="K92" s="7"/>
    </row>
    <row r="93" spans="1:11" s="8" customFormat="1" ht="11.25" x14ac:dyDescent="0.2">
      <c r="A93" s="33">
        <v>81</v>
      </c>
      <c r="B93" s="31" t="s">
        <v>127</v>
      </c>
      <c r="C93" s="34" t="s">
        <v>136</v>
      </c>
      <c r="D93" s="49">
        <v>5</v>
      </c>
      <c r="E93" s="51">
        <v>182.08</v>
      </c>
      <c r="F93" s="59"/>
      <c r="G93" s="35" t="str">
        <f t="shared" si="1"/>
        <v/>
      </c>
      <c r="H93" s="41"/>
      <c r="K93" s="7"/>
    </row>
    <row r="94" spans="1:11" s="8" customFormat="1" ht="11.25" x14ac:dyDescent="0.2">
      <c r="A94" s="33">
        <v>82</v>
      </c>
      <c r="B94" s="31" t="s">
        <v>128</v>
      </c>
      <c r="C94" s="34" t="s">
        <v>136</v>
      </c>
      <c r="D94" s="49">
        <v>10</v>
      </c>
      <c r="E94" s="51">
        <v>49.41</v>
      </c>
      <c r="F94" s="59"/>
      <c r="G94" s="35" t="str">
        <f t="shared" si="1"/>
        <v/>
      </c>
      <c r="H94" s="41"/>
      <c r="K94" s="7"/>
    </row>
    <row r="95" spans="1:11" s="8" customFormat="1" ht="11.25" x14ac:dyDescent="0.2">
      <c r="A95" s="33">
        <v>83</v>
      </c>
      <c r="B95" s="31" t="s">
        <v>129</v>
      </c>
      <c r="C95" s="34" t="s">
        <v>136</v>
      </c>
      <c r="D95" s="49">
        <v>20</v>
      </c>
      <c r="E95" s="51">
        <v>176.02</v>
      </c>
      <c r="F95" s="59"/>
      <c r="G95" s="35" t="str">
        <f t="shared" si="1"/>
        <v/>
      </c>
      <c r="H95" s="41"/>
      <c r="K95" s="7"/>
    </row>
    <row r="96" spans="1:11" s="8" customFormat="1" ht="11.25" x14ac:dyDescent="0.2">
      <c r="A96" s="33">
        <v>84</v>
      </c>
      <c r="B96" s="31" t="s">
        <v>130</v>
      </c>
      <c r="C96" s="34" t="s">
        <v>136</v>
      </c>
      <c r="D96" s="49">
        <v>100</v>
      </c>
      <c r="E96" s="51">
        <v>16.100000000000001</v>
      </c>
      <c r="F96" s="59"/>
      <c r="G96" s="35" t="str">
        <f t="shared" si="1"/>
        <v/>
      </c>
      <c r="H96" s="41"/>
      <c r="K96" s="7"/>
    </row>
    <row r="97" spans="1:11" s="8" customFormat="1" ht="11.25" x14ac:dyDescent="0.2">
      <c r="A97" s="33">
        <v>85</v>
      </c>
      <c r="B97" s="31" t="s">
        <v>131</v>
      </c>
      <c r="C97" s="34" t="s">
        <v>136</v>
      </c>
      <c r="D97" s="49">
        <v>20</v>
      </c>
      <c r="E97" s="51">
        <v>28.1</v>
      </c>
      <c r="F97" s="59"/>
      <c r="G97" s="35" t="str">
        <f t="shared" si="1"/>
        <v/>
      </c>
      <c r="H97" s="41"/>
      <c r="K97" s="7"/>
    </row>
    <row r="98" spans="1:11" s="8" customFormat="1" ht="11.25" x14ac:dyDescent="0.2">
      <c r="A98" s="33">
        <v>86</v>
      </c>
      <c r="B98" s="31" t="s">
        <v>132</v>
      </c>
      <c r="C98" s="34" t="s">
        <v>136</v>
      </c>
      <c r="D98" s="49">
        <v>5000</v>
      </c>
      <c r="E98" s="51">
        <v>3.83</v>
      </c>
      <c r="F98" s="59"/>
      <c r="G98" s="35" t="str">
        <f t="shared" si="1"/>
        <v/>
      </c>
      <c r="H98" s="41"/>
      <c r="K98" s="7"/>
    </row>
    <row r="99" spans="1:11" s="8" customFormat="1" ht="33.75" x14ac:dyDescent="0.2">
      <c r="A99" s="33">
        <v>87</v>
      </c>
      <c r="B99" s="31" t="s">
        <v>133</v>
      </c>
      <c r="C99" s="34" t="s">
        <v>136</v>
      </c>
      <c r="D99" s="49">
        <v>200</v>
      </c>
      <c r="E99" s="51">
        <v>44.6</v>
      </c>
      <c r="F99" s="59"/>
      <c r="G99" s="35" t="str">
        <f t="shared" ref="G99" si="2">IF(F99="","",IF(ISTEXT(F99),"NC",F99*D99))</f>
        <v/>
      </c>
      <c r="H99" s="41"/>
      <c r="K99" s="7"/>
    </row>
    <row r="100" spans="1:11" s="27" customFormat="1" ht="9" x14ac:dyDescent="0.2">
      <c r="A100" s="37"/>
      <c r="E100" s="47"/>
      <c r="F100" s="67" t="s">
        <v>27</v>
      </c>
      <c r="G100" s="68"/>
      <c r="H100" s="42"/>
    </row>
    <row r="101" spans="1:11" ht="14.25" customHeight="1" x14ac:dyDescent="0.2">
      <c r="F101" s="69" t="str">
        <f>IF(SUM(G13:G99)=0,"",SUM(G13:G99))</f>
        <v/>
      </c>
      <c r="G101" s="70"/>
      <c r="H101" s="43"/>
    </row>
    <row r="102" spans="1:11" s="38" customFormat="1" ht="25.5" customHeight="1" x14ac:dyDescent="0.2">
      <c r="A102" s="60" t="str">
        <f>" - "&amp;Dados!B23</f>
        <v xml:space="preserve"> - A execução do objeto da presente licitação será realizada junto a Secretaria obedecendo, na íntegra, ao detalhamento do termo de referência (ANEXO II).</v>
      </c>
      <c r="B102" s="60"/>
      <c r="C102" s="60"/>
      <c r="D102" s="60"/>
      <c r="E102" s="60"/>
      <c r="F102" s="60"/>
      <c r="G102" s="60"/>
      <c r="H102" s="44"/>
    </row>
    <row r="103" spans="1:11" s="38" customFormat="1" ht="30.75" customHeight="1" x14ac:dyDescent="0.2">
      <c r="A103" s="60" t="str">
        <f>" - "&amp;Dados!B24</f>
        <v xml:space="preserve"> - O não cumprimento do disposto no presente termo acarretará a anulação do empenho bem como a aplicação das penalidades previstas no edital e a convocação do fornecedor subsequente considerando a ordem de classificação do certame.</v>
      </c>
      <c r="B103" s="60"/>
      <c r="C103" s="60"/>
      <c r="D103" s="60"/>
      <c r="E103" s="60"/>
      <c r="F103" s="60"/>
      <c r="G103" s="60"/>
      <c r="H103" s="44"/>
    </row>
    <row r="104" spans="1:11" s="38" customFormat="1" ht="9" x14ac:dyDescent="0.2">
      <c r="A104" s="60" t="str">
        <f>" - "&amp;Dados!B25</f>
        <v xml:space="preserve"> - O pagamento do objeto de que trata o PREGÃO ELETRÔNICO 081/2023, será efetuado pela Tesouraria da Prefeitura Municipal de Sumidouro.</v>
      </c>
      <c r="B104" s="60"/>
      <c r="C104" s="60"/>
      <c r="D104" s="60"/>
      <c r="E104" s="60"/>
      <c r="F104" s="60"/>
      <c r="G104" s="60"/>
      <c r="H104" s="44"/>
    </row>
    <row r="105" spans="1:11" s="27" customFormat="1" ht="9" x14ac:dyDescent="0.2">
      <c r="A105" s="60" t="str">
        <f>" - "&amp;Dados!B26</f>
        <v xml:space="preserve"> - Proposta válida por 60 (sessenta) dias</v>
      </c>
      <c r="B105" s="60"/>
      <c r="C105" s="60"/>
      <c r="D105" s="60"/>
      <c r="E105" s="60"/>
      <c r="F105" s="60"/>
      <c r="G105" s="60"/>
      <c r="H105" s="42"/>
    </row>
    <row r="106" spans="1:11" ht="21" customHeight="1" x14ac:dyDescent="0.2">
      <c r="A106" s="60" t="str">
        <f>" - "&amp;Dados!B28</f>
        <v xml:space="preserve"> - A Licitante poderá apresentar prospecto, ficha técnica ou outros documentos com informações que permitam a melhor identificação e qualificação do(s) item(ns) licitado(s);</v>
      </c>
      <c r="B106" s="60"/>
      <c r="C106" s="60"/>
      <c r="D106" s="60"/>
      <c r="E106" s="60"/>
      <c r="F106" s="60"/>
      <c r="G106" s="60"/>
      <c r="H106" s="45"/>
    </row>
    <row r="107" spans="1:11" ht="21.75" customHeight="1" x14ac:dyDescent="0.2">
      <c r="A107" s="60" t="str">
        <f>" - "&amp;Dados!B29</f>
        <v xml:space="preserve"> - A proposta de preços ajustada ao lance final deverá conter o valor numérico dos preços unitários e totais, não podendo exceder o valor do lance final;</v>
      </c>
      <c r="B107" s="60"/>
      <c r="C107" s="60"/>
      <c r="D107" s="60"/>
      <c r="E107" s="60"/>
      <c r="F107" s="60"/>
      <c r="G107" s="60"/>
      <c r="H107" s="45"/>
    </row>
    <row r="108" spans="1:11" ht="21.75" customHeight="1" x14ac:dyDescent="0.2">
      <c r="A108" s="60"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108" s="60"/>
      <c r="C108" s="60"/>
      <c r="D108" s="60"/>
      <c r="E108" s="60"/>
      <c r="F108" s="60"/>
      <c r="G108" s="60"/>
      <c r="H108" s="45"/>
    </row>
    <row r="109" spans="1:11" ht="21.75" customHeight="1" x14ac:dyDescent="0.2">
      <c r="A109" s="60"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109" s="60"/>
      <c r="C109" s="60"/>
      <c r="D109" s="60"/>
      <c r="E109" s="60"/>
      <c r="F109" s="60"/>
      <c r="G109" s="60"/>
      <c r="H109" s="45"/>
    </row>
    <row r="110" spans="1:11" ht="21.75" customHeight="1" x14ac:dyDescent="0.2">
      <c r="A110" s="60"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110" s="60"/>
      <c r="C110" s="60"/>
      <c r="D110" s="60"/>
      <c r="E110" s="60"/>
      <c r="F110" s="60"/>
      <c r="G110" s="60"/>
      <c r="H110" s="45"/>
    </row>
    <row r="111" spans="1:11" ht="21.75" customHeight="1" x14ac:dyDescent="0.2">
      <c r="A111" s="60" t="str">
        <f>" - "&amp;Dados!B33</f>
        <v xml:space="preserve"> - Declaramos que até a presente data inexistem fatos impeditivos a participação desta empresa ao presente certame licitatório, ciente da obrigatoriedade de declarar ocorrências posteriores;</v>
      </c>
      <c r="B111" s="60"/>
      <c r="C111" s="60"/>
      <c r="D111" s="60"/>
      <c r="E111" s="60"/>
      <c r="F111" s="60"/>
      <c r="G111" s="60"/>
      <c r="H111" s="45"/>
    </row>
    <row r="112" spans="1:11" ht="30" customHeight="1" x14ac:dyDescent="0.2">
      <c r="A112" s="60"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112" s="60"/>
      <c r="C112" s="60"/>
      <c r="D112" s="60"/>
      <c r="E112" s="60"/>
      <c r="F112" s="60"/>
      <c r="G112" s="60"/>
    </row>
    <row r="113" spans="1:7" ht="25.5" customHeight="1" x14ac:dyDescent="0.2">
      <c r="A113" s="60"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113" s="60"/>
      <c r="C113" s="60"/>
      <c r="D113" s="60"/>
      <c r="E113" s="60"/>
      <c r="F113" s="60"/>
      <c r="G113" s="60"/>
    </row>
  </sheetData>
  <sheetProtection algorithmName="SHA-512" hashValue="r08y/GYu/4iEjiAIuBah8aYKOFiPT8V8LMoYorbjWQqmmV29c0/R1VBtsqkZOmt5fAhaE09UmQR2VBp+oBehhA==" saltValue="31+T7ISH4WoZy6r/etstOw==" spinCount="100000" sheet="1" objects="1" scenarios="1"/>
  <autoFilter ref="A11:G113" xr:uid="{00000000-0009-0000-0000-000000000000}"/>
  <mergeCells count="23">
    <mergeCell ref="A102:G102"/>
    <mergeCell ref="A103:G103"/>
    <mergeCell ref="A104:G104"/>
    <mergeCell ref="B8:G8"/>
    <mergeCell ref="A105:G105"/>
    <mergeCell ref="B9:G9"/>
    <mergeCell ref="F100:G100"/>
    <mergeCell ref="F101:G101"/>
    <mergeCell ref="D10:G10"/>
    <mergeCell ref="C6:D6"/>
    <mergeCell ref="E6:F6"/>
    <mergeCell ref="A2:G2"/>
    <mergeCell ref="A3:G3"/>
    <mergeCell ref="A4:G4"/>
    <mergeCell ref="A5:G5"/>
    <mergeCell ref="A112:G112"/>
    <mergeCell ref="A113:G113"/>
    <mergeCell ref="A106:G106"/>
    <mergeCell ref="A107:G107"/>
    <mergeCell ref="A108:G108"/>
    <mergeCell ref="A109:G109"/>
    <mergeCell ref="A110:G110"/>
    <mergeCell ref="A111:G111"/>
  </mergeCells>
  <phoneticPr fontId="0" type="noConversion"/>
  <conditionalFormatting sqref="F100">
    <cfRule type="expression" dxfId="11" priority="1" stopIfTrue="1">
      <formula>IF($J100="Empate",IF(H100=1,TRUE(),FALSE()),FALSE())</formula>
    </cfRule>
    <cfRule type="expression" dxfId="10" priority="2" stopIfTrue="1">
      <formula>IF(H100="&gt;",FALSE(),IF(H100&gt;0,TRUE(),FALSE()))</formula>
    </cfRule>
    <cfRule type="expression" dxfId="9" priority="3" stopIfTrue="1">
      <formula>IF(H100="&gt;",TRUE(),FALSE())</formula>
    </cfRule>
  </conditionalFormatting>
  <conditionalFormatting sqref="F101">
    <cfRule type="expression" dxfId="8" priority="4" stopIfTrue="1">
      <formula>IF($J100="OK",IF(H100=1,TRUE(),FALSE()),FALSE())</formula>
    </cfRule>
    <cfRule type="expression" dxfId="7" priority="5" stopIfTrue="1">
      <formula>IF($J100="Empate",IF(H100=1,TRUE(),FALSE()),FALSE())</formula>
    </cfRule>
    <cfRule type="expression" dxfId="6" priority="6" stopIfTrue="1">
      <formula>IF($J100="Empate",IF(H100=2,TRUE(),FALSE()),FALSE())</formula>
    </cfRule>
  </conditionalFormatting>
  <conditionalFormatting sqref="F13:F99">
    <cfRule type="cellIs" dxfId="5" priority="11" stopIfTrue="1" operator="equal">
      <formula>""</formula>
    </cfRule>
  </conditionalFormatting>
  <conditionalFormatting sqref="D13:D99">
    <cfRule type="expression" priority="12" stopIfTrue="1">
      <formula>$A13</formula>
    </cfRule>
  </conditionalFormatting>
  <conditionalFormatting sqref="B10">
    <cfRule type="cellIs" dxfId="4" priority="8" stopIfTrue="1" operator="equal">
      <formula>$G$1</formula>
    </cfRule>
  </conditionalFormatting>
  <conditionalFormatting sqref="B8:G9">
    <cfRule type="cellIs" dxfId="3" priority="9" stopIfTrue="1" operator="equal">
      <formula>$J$1</formula>
    </cfRule>
  </conditionalFormatting>
  <conditionalFormatting sqref="B13:B99">
    <cfRule type="expression" dxfId="2" priority="10" stopIfTrue="1">
      <formula>IF(#REF!=1,IF(#REF!=0,1,0),0)</formula>
    </cfRule>
  </conditionalFormatting>
  <conditionalFormatting sqref="D10:G10">
    <cfRule type="cellIs" dxfId="1" priority="24" stopIfTrue="1" operator="equal">
      <formula>$E$1</formula>
    </cfRule>
  </conditionalFormatting>
  <conditionalFormatting sqref="G13:G99">
    <cfRule type="expression" dxfId="0" priority="25" stopIfTrue="1">
      <formula>IF(ISTEXT(F13),FALSE(),IF(F13&gt;E13,TRUE(),FALSE()))</formula>
    </cfRule>
  </conditionalFormatting>
  <printOptions horizontalCentered="1"/>
  <pageMargins left="0.51181102362204722" right="0.31496062992125984" top="0.39370078740157483" bottom="1.0236220472440944" header="0.51181102362204722" footer="0.55118110236220474"/>
  <pageSetup paperSize="9" scale="93" fitToHeight="20" orientation="portrait"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4" sqref="B4"/>
    </sheetView>
  </sheetViews>
  <sheetFormatPr defaultRowHeight="12.75" x14ac:dyDescent="0.2"/>
  <cols>
    <col min="1" max="1" width="15" customWidth="1"/>
    <col min="2" max="2" width="51.85546875" customWidth="1"/>
    <col min="3" max="5" width="31.140625" customWidth="1"/>
    <col min="6" max="8" width="14" customWidth="1"/>
    <col min="9" max="9" width="19.28515625" customWidth="1"/>
    <col min="10" max="13" width="14.5703125" customWidth="1"/>
    <col min="14" max="15" width="9.28515625" customWidth="1"/>
  </cols>
  <sheetData>
    <row r="1" spans="1:7" x14ac:dyDescent="0.2">
      <c r="A1" s="16" t="s">
        <v>9</v>
      </c>
      <c r="B1" s="5" t="s">
        <v>140</v>
      </c>
      <c r="E1" s="4"/>
      <c r="F1" s="4"/>
      <c r="G1" s="4"/>
    </row>
    <row r="2" spans="1:7" x14ac:dyDescent="0.2">
      <c r="A2" s="16" t="s">
        <v>10</v>
      </c>
      <c r="B2" s="5" t="s">
        <v>141</v>
      </c>
      <c r="E2" s="4"/>
      <c r="F2" s="4"/>
      <c r="G2" s="4"/>
    </row>
    <row r="3" spans="1:7" x14ac:dyDescent="0.2">
      <c r="A3" s="16" t="s">
        <v>11</v>
      </c>
      <c r="B3" s="5" t="s">
        <v>142</v>
      </c>
      <c r="C3" s="5"/>
      <c r="E3" s="55"/>
      <c r="F3" s="4"/>
      <c r="G3" s="4"/>
    </row>
    <row r="4" spans="1:7" x14ac:dyDescent="0.2">
      <c r="A4" s="16" t="s">
        <v>12</v>
      </c>
      <c r="B4" s="5" t="s">
        <v>146</v>
      </c>
      <c r="C4" s="5"/>
      <c r="E4" s="55"/>
      <c r="F4" s="4"/>
      <c r="G4" s="4"/>
    </row>
    <row r="5" spans="1:7" x14ac:dyDescent="0.2">
      <c r="A5" s="16" t="s">
        <v>13</v>
      </c>
      <c r="B5" s="5" t="s">
        <v>44</v>
      </c>
      <c r="C5" s="5"/>
      <c r="E5" s="55"/>
      <c r="F5" s="4"/>
      <c r="G5" s="4"/>
    </row>
    <row r="6" spans="1:7" x14ac:dyDescent="0.2">
      <c r="A6" s="16" t="s">
        <v>31</v>
      </c>
      <c r="B6" s="12" t="s">
        <v>45</v>
      </c>
      <c r="C6" s="5"/>
      <c r="E6" s="55"/>
      <c r="F6" s="4"/>
      <c r="G6" s="4"/>
    </row>
    <row r="7" spans="1:7" x14ac:dyDescent="0.2">
      <c r="A7" s="16" t="s">
        <v>14</v>
      </c>
      <c r="B7" s="5" t="s">
        <v>30</v>
      </c>
      <c r="C7" s="5"/>
      <c r="E7" s="55"/>
      <c r="F7" s="4"/>
      <c r="G7" s="4"/>
    </row>
    <row r="8" spans="1:7" x14ac:dyDescent="0.2">
      <c r="A8" s="25" t="s">
        <v>23</v>
      </c>
      <c r="B8" s="48">
        <v>486280.97</v>
      </c>
      <c r="C8" s="5"/>
      <c r="E8" s="55"/>
      <c r="F8" s="4"/>
      <c r="G8" s="4"/>
    </row>
    <row r="9" spans="1:7" x14ac:dyDescent="0.2">
      <c r="A9" s="17" t="s">
        <v>0</v>
      </c>
      <c r="E9" s="4"/>
      <c r="F9" s="4"/>
      <c r="G9" s="4"/>
    </row>
    <row r="10" spans="1:7" x14ac:dyDescent="0.2">
      <c r="A10" s="18" t="s">
        <v>2</v>
      </c>
      <c r="E10" s="4"/>
      <c r="F10" s="4"/>
      <c r="G10" s="4"/>
    </row>
    <row r="11" spans="1:7" x14ac:dyDescent="0.2">
      <c r="A11" s="19" t="s">
        <v>8</v>
      </c>
      <c r="E11" s="4"/>
      <c r="F11" s="4"/>
      <c r="G11" s="4"/>
    </row>
    <row r="12" spans="1:7" x14ac:dyDescent="0.2">
      <c r="A12" s="18" t="s">
        <v>20</v>
      </c>
      <c r="E12" s="4"/>
      <c r="F12" s="4"/>
      <c r="G12" s="4"/>
    </row>
    <row r="13" spans="1:7" x14ac:dyDescent="0.2">
      <c r="A13" s="18" t="s">
        <v>24</v>
      </c>
      <c r="E13" s="4"/>
      <c r="F13" s="4"/>
      <c r="G13" s="4"/>
    </row>
    <row r="14" spans="1:7" x14ac:dyDescent="0.2">
      <c r="A14" s="57" t="s">
        <v>33</v>
      </c>
      <c r="E14" s="4"/>
      <c r="F14" s="4"/>
      <c r="G14" s="4"/>
    </row>
    <row r="15" spans="1:7" x14ac:dyDescent="0.2">
      <c r="A15" s="57" t="s">
        <v>34</v>
      </c>
      <c r="E15" s="4"/>
      <c r="F15" s="4"/>
      <c r="G15" s="4"/>
    </row>
    <row r="16" spans="1:7" x14ac:dyDescent="0.2">
      <c r="A16" s="57" t="s">
        <v>35</v>
      </c>
      <c r="B16" s="24"/>
      <c r="E16" s="24"/>
      <c r="F16" s="4"/>
      <c r="G16" s="4"/>
    </row>
    <row r="17" spans="1:256" s="23" customFormat="1" x14ac:dyDescent="0.2">
      <c r="A17" s="22" t="s">
        <v>21</v>
      </c>
      <c r="B17" s="58" t="s">
        <v>138</v>
      </c>
      <c r="C17" s="58" t="s">
        <v>139</v>
      </c>
      <c r="D17" s="24"/>
      <c r="E17" s="56"/>
      <c r="F17" s="24"/>
      <c r="G17" s="24"/>
      <c r="H17" s="24"/>
      <c r="I17" s="24"/>
      <c r="J17" s="24"/>
      <c r="K17" s="24"/>
      <c r="L17" s="24"/>
      <c r="M17" s="24"/>
    </row>
    <row r="18" spans="1:256" s="23" customFormat="1" x14ac:dyDescent="0.2">
      <c r="A18" s="22" t="s">
        <v>22</v>
      </c>
      <c r="B18" s="56"/>
      <c r="C18" s="12"/>
      <c r="D18" s="12"/>
      <c r="E18" s="12"/>
      <c r="F18" s="12"/>
      <c r="G18" s="12"/>
      <c r="H18" s="24"/>
      <c r="I18" s="24"/>
      <c r="J18" s="24"/>
      <c r="K18" s="24"/>
      <c r="L18" s="24"/>
      <c r="M18" s="24"/>
      <c r="IV18" s="24"/>
    </row>
    <row r="19" spans="1:256" x14ac:dyDescent="0.2">
      <c r="B19" s="24"/>
      <c r="E19" s="4"/>
      <c r="F19" s="24"/>
      <c r="G19" s="24"/>
    </row>
    <row r="20" spans="1:256" x14ac:dyDescent="0.2">
      <c r="B20" s="24"/>
      <c r="E20" s="53"/>
      <c r="F20" s="24"/>
      <c r="G20" s="24"/>
    </row>
    <row r="21" spans="1:256" x14ac:dyDescent="0.2">
      <c r="E21" s="53"/>
      <c r="F21" s="53"/>
      <c r="G21" s="53"/>
    </row>
    <row r="22" spans="1:256" x14ac:dyDescent="0.2">
      <c r="E22" s="53"/>
      <c r="F22" s="53"/>
      <c r="G22" s="53"/>
    </row>
    <row r="23" spans="1:256" ht="38.25" x14ac:dyDescent="0.2">
      <c r="A23" s="20" t="s">
        <v>15</v>
      </c>
      <c r="B23" s="21" t="s">
        <v>143</v>
      </c>
      <c r="E23" s="4"/>
      <c r="F23" s="4"/>
      <c r="G23" s="53"/>
    </row>
    <row r="24" spans="1:256" ht="63.75" x14ac:dyDescent="0.2">
      <c r="A24" s="20" t="s">
        <v>16</v>
      </c>
      <c r="B24" s="21" t="s">
        <v>144</v>
      </c>
      <c r="E24" s="4"/>
      <c r="F24" s="4"/>
      <c r="G24" s="53"/>
    </row>
    <row r="25" spans="1:256" ht="38.25" x14ac:dyDescent="0.2">
      <c r="A25" s="20" t="s">
        <v>17</v>
      </c>
      <c r="B25" s="12" t="s">
        <v>145</v>
      </c>
      <c r="C25" s="9"/>
      <c r="E25" s="4"/>
      <c r="F25" s="4"/>
      <c r="G25" s="53"/>
    </row>
    <row r="26" spans="1:256" ht="25.5" x14ac:dyDescent="0.2">
      <c r="A26" s="20" t="s">
        <v>18</v>
      </c>
      <c r="B26" s="21" t="s">
        <v>28</v>
      </c>
      <c r="E26" s="4"/>
      <c r="F26" s="4"/>
      <c r="G26" s="53"/>
    </row>
    <row r="27" spans="1:256" x14ac:dyDescent="0.2">
      <c r="A27" s="20" t="s">
        <v>32</v>
      </c>
      <c r="B27" s="54" t="s">
        <v>46</v>
      </c>
      <c r="G27" s="53"/>
    </row>
    <row r="28" spans="1:256" ht="38.25" x14ac:dyDescent="0.2">
      <c r="B28" s="21" t="s">
        <v>36</v>
      </c>
    </row>
    <row r="29" spans="1:256" ht="38.25" x14ac:dyDescent="0.2">
      <c r="B29" s="21" t="s">
        <v>37</v>
      </c>
    </row>
    <row r="30" spans="1:256" ht="63.75" x14ac:dyDescent="0.2">
      <c r="B30" s="21" t="s">
        <v>38</v>
      </c>
    </row>
    <row r="31" spans="1:256" ht="63.75" x14ac:dyDescent="0.2">
      <c r="B31" s="21" t="s">
        <v>39</v>
      </c>
    </row>
    <row r="32" spans="1:256" ht="63.75" x14ac:dyDescent="0.2">
      <c r="B32" s="21" t="s">
        <v>40</v>
      </c>
    </row>
    <row r="33" spans="2:2" ht="51" x14ac:dyDescent="0.2">
      <c r="B33" s="21" t="s">
        <v>41</v>
      </c>
    </row>
    <row r="34" spans="2:2" ht="76.5" x14ac:dyDescent="0.2">
      <c r="B34" s="21" t="s">
        <v>42</v>
      </c>
    </row>
    <row r="35" spans="2:2" ht="63.75" x14ac:dyDescent="0.2">
      <c r="B35" s="21" t="s">
        <v>43</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Quadro de Preços</vt:lpstr>
      <vt:lpstr>Dados</vt:lpstr>
      <vt:lpstr>Dados!_GoBack</vt:lpstr>
      <vt:lpstr>Dados!_Hlk94602424</vt:lpstr>
      <vt:lpstr>Dados!_Hlk94602431</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2023-01-30T17:12:04Z</cp:lastPrinted>
  <dcterms:created xsi:type="dcterms:W3CDTF">2006-04-18T17:38:46Z</dcterms:created>
  <dcterms:modified xsi:type="dcterms:W3CDTF">2023-05-29T22:11:24Z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