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Preços'!$A$13:$G$27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15" i="1" l="1"/>
  <c r="F22" i="1" s="1"/>
  <c r="A5" i="1" l="1"/>
  <c r="A4" i="1"/>
  <c r="A3" i="1"/>
  <c r="E8" i="1" l="1"/>
  <c r="A6" i="1"/>
  <c r="A26" i="1"/>
  <c r="A27" i="1"/>
  <c r="A25" i="1"/>
  <c r="A24" i="1"/>
  <c r="A8" i="1"/>
  <c r="A7" i="1"/>
</calcChain>
</file>

<file path=xl/sharedStrings.xml><?xml version="1.0" encoding="utf-8"?>
<sst xmlns="http://schemas.openxmlformats.org/spreadsheetml/2006/main" count="64" uniqueCount="57">
  <si>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</si>
  <si>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</si>
  <si>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</si>
  <si>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</si>
  <si>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</si>
  <si>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</si>
  <si>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</si>
  <si>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</si>
  <si>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</si>
  <si>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</si>
  <si>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</si>
  <si>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</si>
  <si>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</si>
  <si>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</si>
  <si>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</si>
  <si>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</si>
  <si>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</si>
  <si>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</si>
  <si>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</si>
  <si>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</si>
  <si>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</si>
  <si>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</si>
  <si>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</si>
  <si>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</si>
  <si>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</si>
  <si>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</si>
  <si>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</si>
  <si>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</si>
  <si>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</si>
  <si>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</si>
  <si>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</si>
  <si>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</si>
  <si>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</si>
  <si>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</si>
  <si>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</si>
  <si>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</si>
  <si>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</si>
  <si>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</si>
  <si>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 xml:space="preserve">MENOR PREÇO </t>
  </si>
  <si>
    <t>DISPENSA ELETRÔNICA Nº 030/2025</t>
  </si>
  <si>
    <t>PROCESSO ADMINISTRATIVO N° 2867/2024 de 01/08/2024</t>
  </si>
  <si>
    <t>PERÍODO DE LANCES: 15/04/2025 as 08:00 hs até 15/04/2025 as 14:00 hs</t>
  </si>
  <si>
    <t>PERÍODO DE PROPOSTAS: de 09/04/2025 até 15/04/2025 às 08:00hs</t>
  </si>
  <si>
    <t>Secretaria de Educação</t>
  </si>
  <si>
    <t>1701 12 365 0020 2.049 33903000000 15690001
1701 12 365 0020 1.173 44905200000 15690001</t>
  </si>
  <si>
    <t>O pagamento do objeto de que trata a DISPENSA ELETRÔNICA 030/2025, e consequente contrato serão efetuados pela Tesouraria da PMS nos termos do Art. 7 da Instrução Normativa SEGES/ME nº 77, de 2022.</t>
  </si>
  <si>
    <t>Colchão casal Largura: 138cm; Comprimento: 188cm Altura: 17cm; Espuma D23; Tratamento antialérgico e antiácaro</t>
  </si>
  <si>
    <t>Unidades</t>
  </si>
  <si>
    <t>Gangorra em polietileno rotomoldado, atóxico, com aditivos anti-UV e antiestático para maior resistência às intempéries. Em peça única, co
m pega mão e base para apoio dos pés. Acabamento livre de rebarbas e partes pontiagudas ou cortantes. Dimensões:Altura: 440 mm; Largura:
380 mm; Profundidade: 1000 mm; Peso: 4,00 kg. Idade Recomendada: Faixa etária indicada: 1 a 4 anos. Peso máximo sugerido pelo fabrican
te: 50 kg.</t>
  </si>
  <si>
    <t>Kit Brinquedos Playground Piscina de Bolinhas 2,00m + Escorregador Infantil Médio 3 Degraus + Bolinhas para Piscina de Bolinha 500 unidades + Gangorra Infantil 1 Lugar Piscina de Bolinhas Medidas: 2,00m x 2,00m) Estrutura em aço galvanizado, não enferruja nem descasca.; Rede de proteção em polipropileno multicolorida; Escorregador Infantil Médio Especificações: Medidas P.: (C) 1,55m x (L) 62cm x (A) 98cm A Gangorra Infantil é confeccionada em material de alta qualidade com pigmento que não desbota com chuva e sol, garantindo a resistência e durabilidade do produto, cores sortidas predominantes nas cores primárias. Peso: 2,3Kg, Comprimento: 84 cm, Largura: 27 cm, Altura: 42 cm Apoio para os Pés: Sim Composição da Estrutura: Plástico Idade Recomendada: 1 a 4 anos Suporta quantas crianças: 1 500 Bolinhas produzidas com materiais de alta resistência e qualidade (proporcionam uma brincadeira alegre e sem riscos), além de atóxico (não prejudicam a saúde da criança e proporcionam maior higiene). Sistema anti quebra (você não perde bolinhas quebradas, e não machuca as crianças).</t>
  </si>
  <si>
    <t>Escorregador Infantil Grande 4 Degraus Diversão Para Criança com as seguintes especificações: - Medidas: 2.10m Comp. X 1.26m Alt. X0. 40m Larg. - Capacidade: 60 kg - Quantidade de degraus: 4 - Idade Sugerida: Crianças de 2 a 12 anos - Material: Plástico Rígido Rotomoldado</t>
  </si>
  <si>
    <t>Conjunto Quadrado Infantil Composto por 1 mesa e 4 Cadeiras com as seguintes especificações: Mesa: Confeccionada em MDF 18mm Revestida em fórmica Acabamento arredondado estrutura em aço com tratamento anticorrosivo e pintura epóxi. Medindo:0,80x0,80x0,60 (LxPxA)Cadeira: Confeccionada em MDF 15mm Revestida em fórmica estrutura em aço com tratamento anticorrosivo e pintura epóxi. Medindo:0,30x0,30x0,60 (LxPxA) Altura do assento até o chão de 34 cm</t>
  </si>
  <si>
    <t>Jogos</t>
  </si>
  <si>
    <t>Casinha Brinquedo Com Portas E Janelas Infantil Playground A casinha é portátil, estilo uma maleta que pode ser carregada para onde quiser Descrição Técnica: - Telhado texturizado em formato de duas águas - 2 janelas laterais que abrem e fecham - 2 portas: 1 abre e fecha, 1 com cerca - Entrada para correspondência na porta - Montagem e desmontagem fáceis, dispensam ferramentas - Acompanha manual de montagem -Dimensões aproximadas do produto montado (C x L x A): 102 x 90 x 109 cm - Peso máximo suportado: 30 kg - Idade recomendada: 3 anos -Material: Polipropileno</t>
  </si>
  <si>
    <t>Homologação: __/__/2025</t>
  </si>
  <si>
    <t>Previsão Publicação: __/__/2025</t>
  </si>
  <si>
    <t>AQUISIÇÃO DE EQUIPAMENTOS E BRINQUEDOS PARA EDUCACAO INFANTIL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</si>
</sst>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2867/2024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8"/>
  <sheetViews>
    <sheetView tabSelected="1" zoomScale="130" zoomScaleNormal="130" zoomScaleSheetLayoutView="100" workbookViewId="0">
      <selection activeCell="G15" sqref="G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030/2025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09/04/2025 até 15/04/2025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15/04/2025 as 08:00 hs até 15/04/2025 as 14:00 hs</v>
      </c>
      <c r="B5" s="70"/>
      <c r="C5" s="70"/>
      <c r="D5" s="70"/>
      <c r="E5" s="70"/>
      <c r="F5" s="70"/>
      <c r="G5" s="70"/>
    </row>
    <row r="6" spans="1:11" ht="12.25" customHeight="1" x14ac:dyDescent="0.2">
      <c r="A6" s="73" t="str">
        <f>Dados!B3</f>
        <v>AQUISIÇÃO DE EQUIPAMENTOS E BRINQUEDOS PARA EDUCACAO INFANTIL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2867/2024 de 01/08/2024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 xml:space="preserve">MENOR PREÇO </v>
      </c>
      <c r="B8" s="47"/>
      <c r="C8" s="70" t="s">
        <v>27</v>
      </c>
      <c r="D8" s="70"/>
      <c r="E8" s="71">
        <f>Dados!B9</f>
        <v>30026.7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21.75" x14ac:dyDescent="0.2">
      <c r="A15" s="59">
        <v>1</v>
      </c>
      <c r="B15" s="61" t="s">
        <v>46</v>
      </c>
      <c r="C15" s="30" t="s">
        <v>47</v>
      </c>
      <c r="D15" s="44">
        <v>9</v>
      </c>
      <c r="E15" s="46">
        <v>811.44</v>
      </c>
      <c r="F15" s="56"/>
      <c r="G15" s="31" t="str">
        <f>IF(F15="","",IF(ISTEXT(F15),"NC",F15*D15))</f>
        <v/>
      </c>
      <c r="H15" s="36"/>
      <c r="K15" s="7"/>
    </row>
    <row r="16" spans="1:11" s="8" customFormat="1" ht="76.099999999999994" x14ac:dyDescent="0.2">
      <c r="A16" s="59">
        <v>2</v>
      </c>
      <c r="B16" s="61" t="s">
        <v>48</v>
      </c>
      <c r="C16" s="30" t="s">
        <v>47</v>
      </c>
      <c r="D16" s="44">
        <v>3</v>
      </c>
      <c r="E16" s="46">
        <v>498.18</v>
      </c>
      <c r="F16" s="56"/>
      <c r="G16" s="31" t="str">
        <f t="shared" ref="G16:G20" si="0">IF(F16="","",IF(ISTEXT(F16),"NC",F16*D16))</f>
        <v/>
      </c>
      <c r="H16" s="36"/>
      <c r="K16" s="7"/>
    </row>
    <row r="17" spans="1:11" s="8" customFormat="1" ht="173.9" x14ac:dyDescent="0.2">
      <c r="A17" s="59">
        <v>3</v>
      </c>
      <c r="B17" s="61" t="s">
        <v>49</v>
      </c>
      <c r="C17" s="30" t="s">
        <v>47</v>
      </c>
      <c r="D17" s="44">
        <v>3</v>
      </c>
      <c r="E17" s="46">
        <v>1671.09</v>
      </c>
      <c r="F17" s="56"/>
      <c r="G17" s="31" t="str">
        <f t="shared" si="0"/>
        <v/>
      </c>
      <c r="H17" s="36"/>
      <c r="K17" s="7"/>
    </row>
    <row r="18" spans="1:11" s="8" customFormat="1" ht="43.5" x14ac:dyDescent="0.2">
      <c r="A18" s="59">
        <v>4</v>
      </c>
      <c r="B18" s="61" t="s">
        <v>50</v>
      </c>
      <c r="C18" s="30" t="s">
        <v>47</v>
      </c>
      <c r="D18" s="44">
        <v>1</v>
      </c>
      <c r="E18" s="46">
        <v>829.5</v>
      </c>
      <c r="F18" s="56"/>
      <c r="G18" s="31" t="str">
        <f t="shared" si="0"/>
        <v/>
      </c>
      <c r="H18" s="36"/>
      <c r="K18" s="7"/>
    </row>
    <row r="19" spans="1:11" s="8" customFormat="1" ht="76.099999999999994" x14ac:dyDescent="0.2">
      <c r="A19" s="59">
        <v>5</v>
      </c>
      <c r="B19" s="61" t="s">
        <v>51</v>
      </c>
      <c r="C19" s="30" t="s">
        <v>52</v>
      </c>
      <c r="D19" s="44">
        <v>9</v>
      </c>
      <c r="E19" s="46">
        <v>1296.76</v>
      </c>
      <c r="F19" s="56"/>
      <c r="G19" s="31" t="str">
        <f t="shared" si="0"/>
        <v/>
      </c>
      <c r="H19" s="36"/>
      <c r="K19" s="7"/>
    </row>
    <row r="20" spans="1:11" s="8" customFormat="1" ht="86.95" x14ac:dyDescent="0.2">
      <c r="A20" s="59">
        <v>6</v>
      </c>
      <c r="B20" s="61" t="s">
        <v>53</v>
      </c>
      <c r="C20" s="30" t="s">
        <v>47</v>
      </c>
      <c r="D20" s="44">
        <v>3</v>
      </c>
      <c r="E20" s="46">
        <v>1238.53</v>
      </c>
      <c r="F20" s="56"/>
      <c r="G20" s="31" t="str">
        <f t="shared" si="0"/>
        <v/>
      </c>
      <c r="H20" s="36"/>
      <c r="K20" s="7"/>
    </row>
    <row r="21" spans="1:11" s="25" customFormat="1" ht="8.85" x14ac:dyDescent="0.2">
      <c r="A21" s="32"/>
      <c r="E21" s="42"/>
      <c r="F21" s="65" t="s">
        <v>37</v>
      </c>
      <c r="G21" s="66"/>
      <c r="H21" s="37"/>
    </row>
    <row r="22" spans="1:11" ht="14.3" customHeight="1" x14ac:dyDescent="0.2">
      <c r="F22" s="67">
        <f>SUM(G15:G20)</f>
        <v>0</v>
      </c>
      <c r="G22" s="68"/>
      <c r="H22" s="38"/>
    </row>
    <row r="23" spans="1:11" ht="10.9" customHeight="1" x14ac:dyDescent="0.2">
      <c r="G23" s="12"/>
      <c r="H23" s="38"/>
    </row>
    <row r="24" spans="1:11" s="33" customFormat="1" ht="8.85" x14ac:dyDescent="0.2">
      <c r="A24" s="62" t="str">
        <f>" - "&amp;Dados!B20</f>
        <v xml:space="preserve"> - A execução do objeto da presente licitação será realizada junto a Secretaria obedecendo, na íntegra, ao detalhamento do termo de referência (ANEXO II).</v>
      </c>
      <c r="B24" s="62"/>
      <c r="C24" s="62"/>
      <c r="D24" s="62"/>
      <c r="E24" s="62"/>
      <c r="F24" s="62"/>
      <c r="G24" s="62"/>
      <c r="H24" s="39"/>
    </row>
    <row r="25" spans="1:11" s="33" customFormat="1" ht="8.85" x14ac:dyDescent="0.2">
      <c r="A25" s="62" t="str">
        <f>" - "&amp;Dados!B21</f>
        <v xml:space="preserve"> - A administração rejeitará, no todo ou em parte, o fornecimento executado em desacordo com os termos do Edital e seus anexos.</v>
      </c>
      <c r="B25" s="62"/>
      <c r="C25" s="62"/>
      <c r="D25" s="62"/>
      <c r="E25" s="62"/>
      <c r="F25" s="62"/>
      <c r="G25" s="62"/>
      <c r="H25" s="39"/>
    </row>
    <row r="26" spans="1:11" s="33" customFormat="1" ht="21.25" customHeight="1" x14ac:dyDescent="0.2">
      <c r="A26" s="62" t="str">
        <f>" - "&amp;Dados!B22</f>
        <v xml:space="preserve"> - O pagamento do objeto de que trata a DISPENSA ELETRÔNICA 030/2025, e consequente contrato serão efetuados pela Tesouraria da PMS nos termos do Art. 7 da Instrução Normativa SEGES/ME nº 77, de 2022.</v>
      </c>
      <c r="B26" s="62"/>
      <c r="C26" s="62"/>
      <c r="D26" s="62"/>
      <c r="E26" s="62"/>
      <c r="F26" s="62"/>
      <c r="G26" s="62"/>
      <c r="H26" s="39"/>
    </row>
    <row r="27" spans="1:11" s="25" customFormat="1" ht="8.85" x14ac:dyDescent="0.2">
      <c r="A27" s="62" t="str">
        <f>" - "&amp;Dados!B23</f>
        <v xml:space="preserve"> - Proposta válida por 60 (sessenta) dias</v>
      </c>
      <c r="B27" s="62"/>
      <c r="C27" s="62"/>
      <c r="D27" s="62"/>
      <c r="E27" s="62"/>
      <c r="F27" s="62"/>
      <c r="G27" s="62"/>
      <c r="H27" s="37"/>
    </row>
    <row r="28" spans="1:11" x14ac:dyDescent="0.2">
      <c r="H28" s="40"/>
    </row>
    <row r="29" spans="1:11" x14ac:dyDescent="0.2">
      <c r="H29" s="40"/>
    </row>
    <row r="30" spans="1:11" x14ac:dyDescent="0.2">
      <c r="H30" s="40"/>
    </row>
    <row r="31" spans="1:11" x14ac:dyDescent="0.2">
      <c r="H31" s="40"/>
    </row>
    <row r="32" spans="1:11" x14ac:dyDescent="0.2">
      <c r="H32" s="40"/>
    </row>
    <row r="33" spans="2:8" x14ac:dyDescent="0.2">
      <c r="H33" s="40"/>
    </row>
    <row r="34" spans="2:8" ht="12.75" customHeight="1" x14ac:dyDescent="0.2">
      <c r="B34" s="1"/>
      <c r="G34" s="1"/>
    </row>
    <row r="35" spans="2:8" x14ac:dyDescent="0.2">
      <c r="B35" s="1"/>
      <c r="G35" s="1"/>
    </row>
    <row r="36" spans="2:8" x14ac:dyDescent="0.2">
      <c r="B36" s="1"/>
      <c r="G36" s="1"/>
    </row>
    <row r="37" spans="2:8" x14ac:dyDescent="0.2">
      <c r="B37" s="1"/>
      <c r="G37" s="1"/>
    </row>
    <row r="38" spans="2:8" x14ac:dyDescent="0.2">
      <c r="B38" s="1"/>
      <c r="G38" s="1"/>
    </row>
  </sheetData>
  <sheetProtection password="CE28" sheet="1" objects="1" scenarios="1"/>
  <autoFilter ref="A13:G27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4:G24"/>
    <mergeCell ref="A25:G25"/>
    <mergeCell ref="A26:G26"/>
    <mergeCell ref="B10:G10"/>
    <mergeCell ref="A27:G27"/>
    <mergeCell ref="B11:G11"/>
    <mergeCell ref="F21:G21"/>
    <mergeCell ref="F22:G22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20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20">
    <cfRule type="cellIs" dxfId="7" priority="12" stopIfTrue="1" operator="equal">
      <formula>""</formula>
    </cfRule>
  </conditionalFormatting>
  <conditionalFormatting sqref="F21">
    <cfRule type="expression" dxfId="6" priority="2" stopIfTrue="1">
      <formula>IF($J21="Empate",IF(H21=1,TRUE(),FALSE()),FALSE())</formula>
    </cfRule>
    <cfRule type="expression" dxfId="5" priority="3" stopIfTrue="1">
      <formula>IF(H21="&gt;",FALSE(),IF(H21&gt;0,TRUE(),FALSE()))</formula>
    </cfRule>
    <cfRule type="expression" dxfId="4" priority="4" stopIfTrue="1">
      <formula>IF(H21="&gt;",TRUE(),FALSE())</formula>
    </cfRule>
  </conditionalFormatting>
  <conditionalFormatting sqref="F22">
    <cfRule type="expression" dxfId="3" priority="5" stopIfTrue="1">
      <formula>IF($J21="OK",IF(H21=1,TRUE(),FALSE()),FALSE())</formula>
    </cfRule>
    <cfRule type="expression" dxfId="2" priority="6" stopIfTrue="1">
      <formula>IF($J21="Empate",IF(H21=1,TRUE(),FALSE()),FALSE())</formula>
    </cfRule>
    <cfRule type="expression" dxfId="1" priority="7" stopIfTrue="1">
      <formula>IF($J21="Empate",IF(H21=2,TRUE(),FALSE()),FALSE())</formula>
    </cfRule>
  </conditionalFormatting>
  <conditionalFormatting sqref="G15:G20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D13" sqref="D1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39</v>
      </c>
      <c r="E1" s="4"/>
      <c r="F1" s="4"/>
      <c r="G1" s="4"/>
    </row>
    <row r="2" spans="1:7" x14ac:dyDescent="0.2">
      <c r="A2" s="15" t="s">
        <v>9</v>
      </c>
      <c r="B2" s="53" t="s">
        <v>40</v>
      </c>
      <c r="E2" s="4"/>
      <c r="F2" s="4"/>
      <c r="G2" s="4"/>
    </row>
    <row r="3" spans="1:7" x14ac:dyDescent="0.2">
      <c r="A3" s="15" t="s">
        <v>10</v>
      </c>
      <c r="B3" s="53" t="s">
        <v>56</v>
      </c>
      <c r="C3" s="5"/>
      <c r="E3" s="49"/>
      <c r="F3" s="4"/>
      <c r="G3" s="4"/>
    </row>
    <row r="4" spans="1:7" x14ac:dyDescent="0.2">
      <c r="A4" s="15" t="s">
        <v>11</v>
      </c>
      <c r="B4" s="53" t="s">
        <v>42</v>
      </c>
      <c r="C4" s="5"/>
      <c r="E4" s="49"/>
      <c r="F4" s="4"/>
      <c r="G4" s="4"/>
    </row>
    <row r="5" spans="1:7" x14ac:dyDescent="0.2">
      <c r="A5" s="15"/>
      <c r="B5" s="53" t="s">
        <v>41</v>
      </c>
      <c r="C5" s="5"/>
      <c r="E5" s="49"/>
      <c r="F5" s="4"/>
      <c r="G5" s="4"/>
    </row>
    <row r="6" spans="1:7" x14ac:dyDescent="0.2">
      <c r="A6" s="15" t="s">
        <v>12</v>
      </c>
      <c r="B6" s="53" t="s">
        <v>54</v>
      </c>
      <c r="C6" s="5"/>
      <c r="E6" s="49"/>
      <c r="F6" s="4"/>
      <c r="G6" s="4"/>
    </row>
    <row r="7" spans="1:7" x14ac:dyDescent="0.2">
      <c r="A7" s="15" t="s">
        <v>28</v>
      </c>
      <c r="B7" s="54" t="s">
        <v>55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30026.7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43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25.85" x14ac:dyDescent="0.2">
      <c r="A19" s="20" t="s">
        <v>21</v>
      </c>
      <c r="B19" s="55" t="s">
        <v>44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45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2025-04-09T18:33:36Z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