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2\Pregão Eletrônico\Pregão Eletrônico 032-22 - Contratação de Instituição Financeira (Venda da Folha) - SMAD\"/>
    </mc:Choice>
  </mc:AlternateContent>
  <xr:revisionPtr revIDLastSave="0" documentId="13_ncr:1_{2CD7E5B6-B6D7-4D51-9FBD-5D229857C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G13" i="1"/>
  <c r="F15" i="1" s="1"/>
  <c r="A4" i="1"/>
  <c r="A18" i="1"/>
  <c r="A19" i="1"/>
  <c r="A17" i="1"/>
  <c r="A16" i="1"/>
  <c r="A6" i="1"/>
  <c r="A5" i="1"/>
  <c r="A3" i="1"/>
</calcChain>
</file>

<file path=xl/sharedStrings.xml><?xml version="1.0" encoding="utf-8"?>
<sst xmlns="http://schemas.openxmlformats.org/spreadsheetml/2006/main" count="52" uniqueCount="49">
  <si>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</si>
  <si>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</si>
  <si>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</si>
  <si>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</si>
  <si>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</si>
  <si>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</si>
  <si>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</si>
  <si>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</si>
  <si>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</si>
  <si>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</si>
  <si>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</si>
  <si>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</si>
  <si>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</si>
  <si>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</si>
  <si>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</si>
  <si>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</si>
  <si>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</si>
  <si>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</si>
  <si>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</si>
  <si>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</si>
  <si>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</si>
  <si>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</si>
  <si>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</si>
  <si>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</si>
  <si>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</si>
  <si>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</si>
  <si>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</si>
  <si>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</si>
  <si>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</si>
  <si>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</si>
  <si>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MENOR PREÇO POR ITEM</t>
  </si>
  <si>
    <t>M3</t>
  </si>
  <si>
    <t>Publicação:</t>
  </si>
  <si>
    <t>Prazo:</t>
  </si>
  <si>
    <t>Contratação de instituição financeira, pública ou privada, para a prestação de serviços bancários, exclusivamente no que se refere ao processamento e pagamento da folha de salários dos servidores públicos municipais, ativos, inativos e pensionistas</t>
  </si>
  <si>
    <t>CONTRATAÇÃO DE INSTITUIÇÃO FINANCEIRA PARA PROCESSAMENTO E PAGAMENTO DA FOLHA DE SALÁRIOS DA PREFEITURA MUNICIPAL</t>
  </si>
  <si>
    <t>A Prefeitura Municipal de Sumidouro/RJ e o Instituto de Aposentadorias e Pensões do Município de Sumidouro-IAPS, através de funcionários por eles credenciados, para comprovação do perfeito cumprimento do objeto licitado.</t>
  </si>
  <si>
    <t>PREGÃO ELETRÔNICO Nº 032/2022</t>
  </si>
  <si>
    <t>PROCESSO ADMINISTRATIVO N° 3074/2021 DE 19/10/2021</t>
  </si>
  <si>
    <t>Homologação: __/__/2022</t>
  </si>
  <si>
    <t>Previsão Publicação: __/__/2022</t>
  </si>
  <si>
    <t>Representante:</t>
  </si>
  <si>
    <t>CPF:</t>
  </si>
  <si>
    <t>Enquadramento:</t>
  </si>
  <si>
    <t>Sec. Administração</t>
  </si>
  <si>
    <t>Os Responsáveis pela fiscalização deste contrato serão os servidores REJANIO JOSÉ RIBEIRO XAVIER, Assistente Administrativo, matrícula nº. 98.08.1528, pela Prefeitura Municipal de Sumidouro e ÍTALO FONTES DOS SANTOS, matrícula 05.07.2640, pelo Instituto de Aposentadorias e Pensões de Sumidouro – IAPS.</t>
  </si>
  <si>
    <t>Prazo Contrato: A contar de sua assinatura para um período de 60 meses.</t>
  </si>
  <si>
    <t>O valor inicial a ser ofertado pelas instituições financeiras interessadas em participar do processo licitatório, será, de no mínimo, R$ 679.150,50 (seiscentos e setenta e nove mil cento e cinquenta reais e cinquenta centavos);</t>
  </si>
  <si>
    <t>Abertura das Propostas: 31/08/2022,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</si>
</sst>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Border="1" applyAlignment="1" applyProtection="1">
      <alignment vertical="center"/>
      <protection hidden="1"/>
    </xf>
    <xf numFmtId="4" fontId="7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49" fontId="0" fillId="0" borderId="0" xfId="0" applyNumberFormat="1"/>
    <xf numFmtId="0" fontId="2" fillId="0" borderId="0" xfId="0" applyFont="1" applyFill="1"/>
    <xf numFmtId="170" fontId="5" fillId="0" borderId="0" xfId="0" applyNumberFormat="1" applyFont="1" applyBorder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wrapText="1"/>
    </xf>
    <xf numFmtId="169" fontId="2" fillId="0" borderId="0" xfId="0" applyNumberFormat="1" applyFont="1" applyBorder="1" applyAlignment="1" applyProtection="1">
      <alignment horizontal="center" vertical="center" wrapText="1"/>
      <protection hidden="1"/>
    </xf>
    <xf numFmtId="169" fontId="5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169" fontId="4" fillId="0" borderId="0" xfId="0" applyNumberFormat="1" applyFont="1" applyBorder="1" applyAlignment="1" applyProtection="1">
      <alignment horizontal="center" vertical="center"/>
      <protection hidden="1"/>
    </xf>
    <xf numFmtId="170" fontId="4" fillId="0" borderId="0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168" fontId="10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NumberFormat="1" applyFont="1" applyBorder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vertical="center" wrapText="1"/>
      <protection hidden="1"/>
    </xf>
    <xf numFmtId="0" fontId="10" fillId="0" borderId="0" xfId="0" applyNumberFormat="1" applyFont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0" xfId="0" applyNumberFormat="1" applyFont="1" applyBorder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Border="1" applyAlignment="1" applyProtection="1">
      <alignment vertical="center" wrapText="1"/>
      <protection hidden="1"/>
    </xf>
    <xf numFmtId="49" fontId="7" fillId="0" borderId="0" xfId="0" applyNumberFormat="1" applyFont="1" applyBorder="1" applyAlignment="1" applyProtection="1">
      <alignment vertical="center" wrapText="1"/>
      <protection hidden="1"/>
    </xf>
    <xf numFmtId="49" fontId="12" fillId="0" borderId="0" xfId="0" applyNumberFormat="1" applyFont="1" applyBorder="1" applyAlignment="1" applyProtection="1">
      <alignment vertical="center" wrapText="1"/>
      <protection hidden="1"/>
    </xf>
    <xf numFmtId="49" fontId="13" fillId="0" borderId="0" xfId="0" applyNumberFormat="1" applyFont="1" applyBorder="1" applyAlignment="1" applyProtection="1">
      <alignment vertical="center" wrapText="1"/>
      <protection hidden="1"/>
    </xf>
    <xf numFmtId="49" fontId="12" fillId="0" borderId="0" xfId="0" applyNumberFormat="1" applyFont="1" applyBorder="1" applyAlignment="1" applyProtection="1">
      <alignment horizontal="left" vertical="center" wrapText="1"/>
      <protection hidden="1"/>
    </xf>
    <xf numFmtId="49" fontId="14" fillId="0" borderId="0" xfId="0" applyNumberFormat="1" applyFont="1" applyBorder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Border="1" applyAlignment="1" applyProtection="1">
      <alignment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5" fillId="8" borderId="10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9" xfId="0" applyFont="1" applyBorder="1" applyAlignment="1" applyProtection="1">
      <alignment horizontal="left"/>
      <protection locked="0" hidden="1"/>
    </xf>
    <xf numFmtId="169" fontId="9" fillId="3" borderId="4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5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6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7" xfId="2" applyNumberFormat="1" applyFont="1" applyFill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left"/>
      <protection hidden="1"/>
    </xf>
  </cellXfs>
  <cellStyles count="3">
    <cellStyle name="Moeda" xfId="1" builtinId="4"/>
    <cellStyle name="Normal" xfId="0" builtinId="0"/>
    <cellStyle name="Vírgula" xfId="2" builtinId="3"/>
  </cellStyles>
  <dxfs count="11"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21562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C4CBB64-1224-7821-3C1B-68DEDD9B60C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089" name="Picture 2" descr="brasãoGIF_300dpi">
          <a:extLst>
            <a:ext uri="{FF2B5EF4-FFF2-40B4-BE49-F238E27FC236}">
              <a16:creationId xmlns:a16="http://schemas.microsoft.com/office/drawing/2014/main" id="{894A23F9-7B2F-F6D8-1482-A6D34050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521807</xdr:colOff>
      <xdr:row>0</xdr:row>
      <xdr:rowOff>256771</xdr:rowOff>
    </xdr:from>
    <xdr:to>
      <xdr:col>7</xdr:col>
      <xdr:colOff>280783</xdr:colOff>
      <xdr:row>3</xdr:row>
      <xdr:rowOff>47221</xdr:rowOff>
    </xdr:to>
    <xdr:grpSp>
      <xdr:nvGrpSpPr>
        <xdr:cNvPr id="4" name="Group 60">
          <a:extLst>
            <a:ext uri="{FF2B5EF4-FFF2-40B4-BE49-F238E27FC236}">
              <a16:creationId xmlns:a16="http://schemas.microsoft.com/office/drawing/2014/main" id="{F27916BD-4C71-4206-A044-A6521BE9A37A}"/>
            </a:ext>
          </a:extLst>
        </xdr:cNvPr>
        <xdr:cNvGrpSpPr>
          <a:grpSpLocks/>
        </xdr:cNvGrpSpPr>
      </xdr:nvGrpSpPr>
      <xdr:grpSpPr bwMode="auto">
        <a:xfrm>
          <a:off x="5615611" y="256771"/>
          <a:ext cx="1796498" cy="867189"/>
          <a:chOff x="520" y="6"/>
          <a:chExt cx="188" cy="90"/>
        </a:xfrm>
      </xdr:grpSpPr>
      <xdr:sp macro="" textlink="">
        <xdr:nvSpPr>
          <xdr:cNvPr id="5" name="Caixa de texto 2">
            <a:extLst>
              <a:ext uri="{FF2B5EF4-FFF2-40B4-BE49-F238E27FC236}">
                <a16:creationId xmlns:a16="http://schemas.microsoft.com/office/drawing/2014/main" id="{7A2DD964-16B4-651B-D379-994FE2E794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Caixa de texto 3">
            <a:extLst>
              <a:ext uri="{FF2B5EF4-FFF2-40B4-BE49-F238E27FC236}">
                <a16:creationId xmlns:a16="http://schemas.microsoft.com/office/drawing/2014/main" id="{9D057AF0-8470-068A-4AA9-D07F553890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3074/21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M30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7.85546875" style="2" customWidth="1"/>
    <col min="3" max="3" width="3.140625" style="1" hidden="1" customWidth="1"/>
    <col min="4" max="4" width="13.85546875" style="27" customWidth="1"/>
    <col min="5" max="6" width="10.140625" style="14" customWidth="1"/>
    <col min="7" max="7" width="10.140625" style="12" customWidth="1"/>
    <col min="8" max="8" width="11.85546875" style="48" customWidth="1"/>
    <col min="9" max="9" width="11.5703125" style="2" customWidth="1"/>
    <col min="10" max="11" width="9.140625" style="2"/>
    <col min="12" max="12" width="9.140625" style="43"/>
    <col min="13" max="15" width="9.140625" style="2"/>
    <col min="16" max="16" width="10" style="2" bestFit="1" customWidth="1"/>
    <col min="17" max="16384" width="9.140625" style="2"/>
  </cols>
  <sheetData>
    <row r="1" spans="1:13" ht="58.5" customHeight="1" x14ac:dyDescent="0.2">
      <c r="H1" s="47"/>
    </row>
    <row r="2" spans="1:13" x14ac:dyDescent="0.2">
      <c r="A2" s="68" t="s">
        <v>19</v>
      </c>
      <c r="B2" s="68"/>
      <c r="C2" s="68"/>
      <c r="D2" s="68"/>
      <c r="E2" s="68"/>
      <c r="F2" s="68"/>
      <c r="G2" s="68"/>
    </row>
    <row r="3" spans="1:13" x14ac:dyDescent="0.2">
      <c r="A3" s="68" t="str">
        <f>UPPER(Dados!B1&amp;"  -  "&amp;Dados!B4)</f>
        <v>PREGÃO ELETRÔNICO Nº 032/2022  -  ABERTURA DAS PROPOSTAS: 31/08/2022, ÀS 10:00HS</v>
      </c>
      <c r="B3" s="68"/>
      <c r="C3" s="68"/>
      <c r="D3" s="68"/>
      <c r="E3" s="68"/>
      <c r="F3" s="68"/>
      <c r="G3" s="68"/>
    </row>
    <row r="4" spans="1:13" x14ac:dyDescent="0.2">
      <c r="A4" s="69" t="str">
        <f>Dados!B3</f>
        <v>CONTRATAÇÃO DE INSTITUIÇÃO FINANCEIRA PARA PROCESSAMENTO E PAGAMENTO DA FOLHA DE SALÁRIOS DA PREFEITURA MUNICIPAL</v>
      </c>
      <c r="B4" s="69"/>
      <c r="C4" s="69"/>
      <c r="D4" s="69"/>
      <c r="E4" s="69"/>
      <c r="F4" s="69"/>
      <c r="G4" s="69"/>
    </row>
    <row r="5" spans="1:13" x14ac:dyDescent="0.2">
      <c r="A5" s="68" t="str">
        <f>Dados!B2</f>
        <v>PROCESSO ADMINISTRATIVO N° 3074/2021 DE 19/10/2021</v>
      </c>
      <c r="B5" s="68"/>
      <c r="C5" s="68"/>
      <c r="D5" s="68"/>
      <c r="E5" s="68"/>
      <c r="F5" s="68"/>
      <c r="G5" s="68"/>
    </row>
    <row r="6" spans="1:13" x14ac:dyDescent="0.2">
      <c r="A6" s="62" t="str">
        <f>Dados!B7</f>
        <v>MENOR PREÇO POR ITEM</v>
      </c>
      <c r="B6" s="62"/>
      <c r="C6" s="66" t="s">
        <v>29</v>
      </c>
      <c r="D6" s="66"/>
      <c r="E6" s="67">
        <f>Dados!B8</f>
        <v>679150.5</v>
      </c>
      <c r="F6" s="67"/>
      <c r="G6" s="62"/>
    </row>
    <row r="7" spans="1:13" ht="2.25" customHeight="1" x14ac:dyDescent="0.2">
      <c r="A7" s="6"/>
      <c r="B7" s="6"/>
      <c r="C7" s="6"/>
      <c r="D7" s="28"/>
      <c r="E7" s="15"/>
      <c r="F7" s="15"/>
      <c r="G7" s="11"/>
    </row>
    <row r="8" spans="1:13" s="8" customFormat="1" ht="12" customHeight="1" x14ac:dyDescent="0.2">
      <c r="A8" s="16" t="s">
        <v>0</v>
      </c>
      <c r="B8" s="71"/>
      <c r="C8" s="71"/>
      <c r="D8" s="71"/>
      <c r="E8" s="71"/>
      <c r="F8" s="71"/>
      <c r="G8" s="71"/>
      <c r="H8" s="49"/>
      <c r="L8" s="42"/>
    </row>
    <row r="9" spans="1:13" s="8" customFormat="1" ht="12" customHeight="1" x14ac:dyDescent="0.2">
      <c r="A9" s="16" t="s">
        <v>1</v>
      </c>
      <c r="B9" s="72"/>
      <c r="C9" s="72"/>
      <c r="D9" s="72"/>
      <c r="E9" s="72"/>
      <c r="F9" s="72"/>
      <c r="G9" s="72"/>
      <c r="H9" s="49"/>
      <c r="L9" s="42"/>
      <c r="M9" s="42"/>
    </row>
    <row r="10" spans="1:13" s="8" customFormat="1" ht="12" customHeight="1" x14ac:dyDescent="0.2">
      <c r="A10" s="16" t="s">
        <v>2</v>
      </c>
      <c r="B10" s="40"/>
      <c r="C10" s="29" t="s">
        <v>8</v>
      </c>
      <c r="D10" s="77"/>
      <c r="E10" s="77"/>
      <c r="F10" s="77"/>
      <c r="G10" s="77"/>
      <c r="H10" s="49"/>
      <c r="L10" s="42"/>
    </row>
    <row r="11" spans="1:13" ht="4.5" customHeight="1" x14ac:dyDescent="0.2">
      <c r="A11" s="3"/>
      <c r="B11" s="31"/>
      <c r="C11" s="31"/>
      <c r="D11" s="32"/>
      <c r="E11" s="60"/>
      <c r="F11" s="33"/>
      <c r="G11" s="34"/>
    </row>
    <row r="12" spans="1:13" s="8" customFormat="1" ht="22.5" x14ac:dyDescent="0.2">
      <c r="A12" s="36" t="s">
        <v>3</v>
      </c>
      <c r="B12" s="36" t="s">
        <v>4</v>
      </c>
      <c r="C12" s="36" t="s">
        <v>5</v>
      </c>
      <c r="D12" s="36" t="s">
        <v>6</v>
      </c>
      <c r="E12" s="54" t="s">
        <v>25</v>
      </c>
      <c r="F12" s="54" t="s">
        <v>26</v>
      </c>
      <c r="G12" s="36" t="s">
        <v>7</v>
      </c>
      <c r="H12" s="49"/>
      <c r="L12" s="42"/>
    </row>
    <row r="13" spans="1:13" s="8" customFormat="1" ht="45" x14ac:dyDescent="0.2">
      <c r="A13" s="37">
        <v>1</v>
      </c>
      <c r="B13" s="35" t="s">
        <v>34</v>
      </c>
      <c r="C13" s="38" t="s">
        <v>31</v>
      </c>
      <c r="D13" s="58">
        <v>1</v>
      </c>
      <c r="E13" s="61">
        <v>679150.5</v>
      </c>
      <c r="F13" s="56"/>
      <c r="G13" s="39" t="str">
        <f>IF(F13="","",IF(ISTEXT(F13),"NC",F13*D13))</f>
        <v/>
      </c>
      <c r="H13" s="49"/>
      <c r="K13" s="7"/>
      <c r="L13" s="42"/>
    </row>
    <row r="14" spans="1:13" s="30" customFormat="1" ht="9" x14ac:dyDescent="0.2">
      <c r="A14" s="41"/>
      <c r="E14" s="55"/>
      <c r="F14" s="73" t="s">
        <v>27</v>
      </c>
      <c r="G14" s="74"/>
      <c r="H14" s="50"/>
      <c r="L14" s="44"/>
    </row>
    <row r="15" spans="1:13" ht="14.25" customHeight="1" x14ac:dyDescent="0.2">
      <c r="F15" s="75" t="str">
        <f>IF(SUM(G13:G13)=0,"",SUM(G13:G13))</f>
        <v/>
      </c>
      <c r="G15" s="76"/>
      <c r="H15" s="51"/>
    </row>
    <row r="16" spans="1:13" s="45" customFormat="1" ht="24" customHeight="1" x14ac:dyDescent="0.2">
      <c r="A16" s="70" t="str">
        <f>" - "&amp;Dados!B23</f>
        <v xml:space="preserve"> - A Prefeitura Municipal de Sumidouro/RJ e o Instituto de Aposentadorias e Pensões do Município de Sumidouro-IAPS, através de funcionários por eles credenciados, para comprovação do perfeito cumprimento do objeto licitado.</v>
      </c>
      <c r="B16" s="70"/>
      <c r="C16" s="70"/>
      <c r="D16" s="70"/>
      <c r="E16" s="70"/>
      <c r="F16" s="70"/>
      <c r="G16" s="70"/>
      <c r="H16" s="52"/>
      <c r="L16" s="46"/>
    </row>
    <row r="17" spans="1:12" s="45" customFormat="1" ht="30" customHeight="1" x14ac:dyDescent="0.2">
      <c r="A17" s="70" t="str">
        <f>" - "&amp;Dados!B24</f>
        <v xml:space="preserve"> - Os Responsáveis pela fiscalização deste contrato serão os servidores REJANIO JOSÉ RIBEIRO XAVIER, Assistente Administrativo, matrícula nº. 98.08.1528, pela Prefeitura Municipal de Sumidouro e ÍTALO FONTES DOS SANTOS, matrícula 05.07.2640, pelo Instituto de Aposentadorias e Pensões de Sumidouro – IAPS.</v>
      </c>
      <c r="B17" s="70"/>
      <c r="C17" s="70"/>
      <c r="D17" s="70"/>
      <c r="E17" s="70"/>
      <c r="F17" s="70"/>
      <c r="G17" s="70"/>
      <c r="H17" s="52"/>
      <c r="L17" s="46"/>
    </row>
    <row r="18" spans="1:12" s="45" customFormat="1" ht="24" customHeight="1" x14ac:dyDescent="0.2">
      <c r="A18" s="70" t="str">
        <f>" - "&amp;Dados!B25</f>
        <v xml:space="preserve"> - O valor inicial a ser ofertado pelas instituições financeiras interessadas em participar do processo licitatório, será, de no mínimo, R$ 679.150,50 (seiscentos e setenta e nove mil cento e cinquenta reais e cinquenta centavos);</v>
      </c>
      <c r="B18" s="70"/>
      <c r="C18" s="70"/>
      <c r="D18" s="70"/>
      <c r="E18" s="70"/>
      <c r="F18" s="70"/>
      <c r="G18" s="70"/>
      <c r="H18" s="52"/>
      <c r="L18" s="46"/>
    </row>
    <row r="19" spans="1:12" s="30" customFormat="1" ht="9" x14ac:dyDescent="0.2">
      <c r="A19" s="70" t="str">
        <f>" - "&amp;Dados!B26</f>
        <v xml:space="preserve"> - Proposta válida por 60 (sessenta) dias</v>
      </c>
      <c r="B19" s="70"/>
      <c r="C19" s="70"/>
      <c r="D19" s="70"/>
      <c r="E19" s="70"/>
      <c r="F19" s="70"/>
      <c r="G19" s="70"/>
      <c r="H19" s="50"/>
      <c r="L19" s="44"/>
    </row>
    <row r="20" spans="1:12" x14ac:dyDescent="0.2">
      <c r="H20" s="53"/>
    </row>
    <row r="21" spans="1:12" x14ac:dyDescent="0.2">
      <c r="H21" s="53"/>
    </row>
    <row r="22" spans="1:12" x14ac:dyDescent="0.2">
      <c r="H22" s="53"/>
    </row>
    <row r="23" spans="1:12" x14ac:dyDescent="0.2">
      <c r="H23" s="53"/>
    </row>
    <row r="24" spans="1:12" x14ac:dyDescent="0.2">
      <c r="H24" s="53"/>
    </row>
    <row r="25" spans="1:12" x14ac:dyDescent="0.2">
      <c r="H25" s="53"/>
    </row>
    <row r="26" spans="1:12" ht="12.75" customHeight="1" x14ac:dyDescent="0.2">
      <c r="B26" s="1"/>
      <c r="D26" s="1"/>
      <c r="G26" s="1"/>
    </row>
    <row r="27" spans="1:12" x14ac:dyDescent="0.2">
      <c r="B27" s="1"/>
      <c r="D27" s="1"/>
      <c r="G27" s="1"/>
    </row>
    <row r="28" spans="1:12" x14ac:dyDescent="0.2">
      <c r="B28" s="1"/>
      <c r="D28" s="1"/>
      <c r="G28" s="1"/>
    </row>
    <row r="29" spans="1:12" x14ac:dyDescent="0.2">
      <c r="B29" s="1"/>
      <c r="D29" s="1"/>
      <c r="G29" s="1"/>
    </row>
    <row r="30" spans="1:12" x14ac:dyDescent="0.2">
      <c r="B30" s="1"/>
      <c r="D30" s="1"/>
      <c r="G30" s="1"/>
    </row>
  </sheetData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0" priority="1" stopIfTrue="1">
      <formula>IF($J14="Empate",IF(H14=1,TRUE(),FALSE()),FALSE())</formula>
    </cfRule>
    <cfRule type="expression" dxfId="9" priority="2" stopIfTrue="1">
      <formula>IF(H14="&gt;",FALSE(),IF(H14&gt;0,TRUE(),FALSE()))</formula>
    </cfRule>
    <cfRule type="expression" dxfId="8" priority="3" stopIfTrue="1">
      <formula>IF(H14="&gt;",TRUE(),FALSE())</formula>
    </cfRule>
  </conditionalFormatting>
  <conditionalFormatting sqref="F15">
    <cfRule type="expression" dxfId="7" priority="4" stopIfTrue="1">
      <formula>IF($J14="OK",IF(H14=1,TRUE(),FALSE()),FALSE())</formula>
    </cfRule>
    <cfRule type="expression" dxfId="6" priority="5" stopIfTrue="1">
      <formula>IF($J14="Empate",IF(H14=1,TRUE(),FALSE()),FALSE())</formula>
    </cfRule>
    <cfRule type="expression" dxfId="5" priority="6" stopIfTrue="1">
      <formula>IF($J14="Empate",IF(H14=2,TRUE(),FALSE()),FALSE())</formula>
    </cfRule>
  </conditionalFormatting>
  <conditionalFormatting sqref="F13">
    <cfRule type="cellIs" dxfId="4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3" priority="8" stopIfTrue="1" operator="equal">
      <formula>$G$1</formula>
    </cfRule>
  </conditionalFormatting>
  <conditionalFormatting sqref="B8:G9">
    <cfRule type="cellIs" dxfId="2" priority="9" stopIfTrue="1" operator="equal">
      <formula>$J$1</formula>
    </cfRule>
  </conditionalFormatting>
  <conditionalFormatting sqref="B13">
    <cfRule type="expression" dxfId="1" priority="10" stopIfTrue="1">
      <formula>IF(#REF!=1,IF(#REF!=0,1,0),0)</formula>
    </cfRule>
  </conditionalFormatting>
  <conditionalFormatting sqref="D10:G10">
    <cfRule type="cellIs" dxfId="0" priority="24" stopIfTrue="1" operator="equal">
      <formula>$E$1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1" fitToHeight="20" orientation="portrait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3.7109375" customWidth="1"/>
    <col min="2" max="2" width="51.85546875" customWidth="1"/>
    <col min="3" max="4" width="16.42578125" customWidth="1"/>
    <col min="5" max="5" width="22" customWidth="1"/>
    <col min="6" max="9" width="19.28515625" customWidth="1"/>
    <col min="10" max="13" width="14.5703125" customWidth="1"/>
    <col min="14" max="15" width="9.28515625" customWidth="1"/>
  </cols>
  <sheetData>
    <row r="1" spans="1:7" x14ac:dyDescent="0.2">
      <c r="A1" s="17" t="s">
        <v>9</v>
      </c>
      <c r="B1" s="10" t="s">
        <v>37</v>
      </c>
      <c r="E1" s="4"/>
      <c r="F1" s="4"/>
      <c r="G1" s="4"/>
    </row>
    <row r="2" spans="1:7" x14ac:dyDescent="0.2">
      <c r="A2" s="17" t="s">
        <v>10</v>
      </c>
      <c r="B2" s="5" t="s">
        <v>38</v>
      </c>
      <c r="E2" s="4"/>
      <c r="F2" s="4"/>
      <c r="G2" s="4"/>
    </row>
    <row r="3" spans="1:7" x14ac:dyDescent="0.2">
      <c r="A3" s="17" t="s">
        <v>11</v>
      </c>
      <c r="B3" s="5" t="s">
        <v>35</v>
      </c>
      <c r="C3" s="5"/>
      <c r="E3" s="4"/>
      <c r="F3" s="4"/>
      <c r="G3" s="4"/>
    </row>
    <row r="4" spans="1:7" x14ac:dyDescent="0.2">
      <c r="A4" s="17" t="s">
        <v>12</v>
      </c>
      <c r="B4" s="10" t="s">
        <v>48</v>
      </c>
      <c r="C4" s="5"/>
      <c r="E4" s="4"/>
      <c r="F4" s="4"/>
      <c r="G4" s="4"/>
    </row>
    <row r="5" spans="1:7" x14ac:dyDescent="0.2">
      <c r="A5" s="17" t="s">
        <v>13</v>
      </c>
      <c r="B5" s="10" t="s">
        <v>39</v>
      </c>
      <c r="C5" s="5"/>
      <c r="E5" s="4"/>
      <c r="F5" s="4"/>
      <c r="G5" s="4"/>
    </row>
    <row r="6" spans="1:7" x14ac:dyDescent="0.2">
      <c r="A6" s="17" t="s">
        <v>32</v>
      </c>
      <c r="B6" s="13" t="s">
        <v>40</v>
      </c>
      <c r="C6" s="5"/>
      <c r="E6" s="4"/>
      <c r="F6" s="4"/>
      <c r="G6" s="4"/>
    </row>
    <row r="7" spans="1:7" x14ac:dyDescent="0.2">
      <c r="A7" s="17" t="s">
        <v>14</v>
      </c>
      <c r="B7" s="5" t="s">
        <v>30</v>
      </c>
      <c r="C7" s="5"/>
      <c r="E7" s="4"/>
      <c r="F7" s="4"/>
      <c r="G7" s="4"/>
    </row>
    <row r="8" spans="1:7" x14ac:dyDescent="0.2">
      <c r="A8" s="26" t="s">
        <v>23</v>
      </c>
      <c r="B8" s="57">
        <v>679150.5</v>
      </c>
      <c r="C8" s="5"/>
      <c r="E8" s="4"/>
      <c r="F8" s="4"/>
      <c r="G8" s="4"/>
    </row>
    <row r="9" spans="1:7" x14ac:dyDescent="0.2">
      <c r="A9" s="18" t="s">
        <v>0</v>
      </c>
      <c r="E9" s="4"/>
      <c r="F9" s="4"/>
      <c r="G9" s="4"/>
    </row>
    <row r="10" spans="1:7" x14ac:dyDescent="0.2">
      <c r="A10" s="19" t="s">
        <v>2</v>
      </c>
      <c r="E10" s="4"/>
      <c r="F10" s="4"/>
      <c r="G10" s="4"/>
    </row>
    <row r="11" spans="1:7" x14ac:dyDescent="0.2">
      <c r="A11" s="20" t="s">
        <v>8</v>
      </c>
      <c r="E11" s="4"/>
      <c r="F11" s="4"/>
      <c r="G11" s="4"/>
    </row>
    <row r="12" spans="1:7" x14ac:dyDescent="0.2">
      <c r="A12" s="19" t="s">
        <v>20</v>
      </c>
      <c r="E12" s="4"/>
      <c r="F12" s="4"/>
      <c r="G12" s="4"/>
    </row>
    <row r="13" spans="1:7" x14ac:dyDescent="0.2">
      <c r="A13" s="19" t="s">
        <v>24</v>
      </c>
      <c r="E13" s="4"/>
      <c r="F13" s="4"/>
      <c r="G13" s="4"/>
    </row>
    <row r="14" spans="1:7" x14ac:dyDescent="0.2">
      <c r="A14" s="19" t="s">
        <v>41</v>
      </c>
      <c r="E14" s="4"/>
      <c r="F14" s="4"/>
      <c r="G14" s="4"/>
    </row>
    <row r="15" spans="1:7" x14ac:dyDescent="0.2">
      <c r="A15" s="19" t="s">
        <v>42</v>
      </c>
      <c r="E15" s="4"/>
      <c r="F15" s="4"/>
      <c r="G15" s="4"/>
    </row>
    <row r="16" spans="1:7" x14ac:dyDescent="0.2">
      <c r="A16" s="63" t="s">
        <v>43</v>
      </c>
      <c r="B16" s="25"/>
      <c r="E16" s="25"/>
      <c r="F16" s="4"/>
      <c r="G16" s="4"/>
    </row>
    <row r="17" spans="1:256" s="24" customFormat="1" x14ac:dyDescent="0.2">
      <c r="A17" s="23" t="s">
        <v>21</v>
      </c>
      <c r="B17" s="64" t="s">
        <v>44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256" s="24" customFormat="1" x14ac:dyDescent="0.2">
      <c r="A18" s="23" t="s">
        <v>22</v>
      </c>
      <c r="B18" s="59"/>
      <c r="C18" s="59"/>
      <c r="D18" s="59"/>
      <c r="E18" s="59"/>
      <c r="F18" s="59"/>
      <c r="G18" s="25"/>
      <c r="H18" s="25"/>
      <c r="I18" s="25"/>
      <c r="J18" s="25"/>
      <c r="K18" s="25"/>
      <c r="L18" s="25"/>
      <c r="M18" s="25"/>
      <c r="IV18" s="25"/>
    </row>
    <row r="19" spans="1:256" x14ac:dyDescent="0.2">
      <c r="B19" s="25"/>
      <c r="E19" s="4"/>
      <c r="F19" s="25"/>
      <c r="G19" s="25"/>
    </row>
    <row r="20" spans="1:256" x14ac:dyDescent="0.2">
      <c r="B20" s="25"/>
      <c r="E20" s="4"/>
      <c r="F20" s="25"/>
      <c r="G20" s="25"/>
    </row>
    <row r="21" spans="1:256" x14ac:dyDescent="0.2">
      <c r="E21" s="4"/>
      <c r="F21" s="4"/>
      <c r="G21" s="4"/>
    </row>
    <row r="22" spans="1:256" x14ac:dyDescent="0.2">
      <c r="E22" s="4"/>
      <c r="F22" s="4"/>
      <c r="G22" s="4"/>
    </row>
    <row r="23" spans="1:256" ht="51" x14ac:dyDescent="0.2">
      <c r="A23" s="21" t="s">
        <v>15</v>
      </c>
      <c r="B23" s="22" t="s">
        <v>36</v>
      </c>
      <c r="E23" s="4"/>
      <c r="F23" s="4"/>
      <c r="G23" s="4"/>
    </row>
    <row r="24" spans="1:256" ht="76.5" x14ac:dyDescent="0.2">
      <c r="A24" s="21" t="s">
        <v>16</v>
      </c>
      <c r="B24" s="22" t="s">
        <v>45</v>
      </c>
      <c r="E24" s="4"/>
      <c r="F24" s="4"/>
      <c r="G24" s="4"/>
    </row>
    <row r="25" spans="1:256" ht="51" x14ac:dyDescent="0.2">
      <c r="A25" s="21" t="s">
        <v>17</v>
      </c>
      <c r="B25" s="59" t="s">
        <v>47</v>
      </c>
      <c r="C25" s="9"/>
      <c r="E25" s="4"/>
      <c r="F25" s="4"/>
      <c r="G25" s="4"/>
    </row>
    <row r="26" spans="1:256" ht="25.5" x14ac:dyDescent="0.2">
      <c r="A26" s="21" t="s">
        <v>18</v>
      </c>
      <c r="B26" s="22" t="s">
        <v>28</v>
      </c>
      <c r="E26" s="4"/>
      <c r="F26" s="4"/>
      <c r="G26" s="4"/>
    </row>
    <row r="27" spans="1:256" ht="25.5" x14ac:dyDescent="0.2">
      <c r="A27" s="21" t="s">
        <v>33</v>
      </c>
      <c r="B27" s="65" t="s">
        <v>46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2022-08-16T17:49:50Z</cp:lastPrinted>
  <dcterms:created xsi:type="dcterms:W3CDTF">2006-04-18T17:38:46Z</dcterms:created>
  <dcterms:modified xsi:type="dcterms:W3CDTF">2022-08-16T18:44:34Z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