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Eletrônico\Pregão Eletrônico 036-22 - Eventual Aquisição de Gases Industriais e insumos de solda - SMOTSP\"/>
    </mc:Choice>
  </mc:AlternateContent>
  <xr:revisionPtr revIDLastSave="0" documentId="13_ncr:1_{B31CB5EB-B9BD-42A5-AF0B-FC47CB955B6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Preços'!$A$11:$G$32</definedName>
    <definedName name="_GoBack" localSheetId="1">Dados!$B$3</definedName>
    <definedName name="_Hlk103001899" localSheetId="0">'Quadro de Preços'!$A$13</definedName>
    <definedName name="_Hlk103083203" localSheetId="0">'Quadro de Preços'!#REF!</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A26" i="1" l="1"/>
  <c r="A27" i="1"/>
  <c r="A28" i="1"/>
  <c r="A29" i="1"/>
  <c r="A30" i="1"/>
  <c r="A31" i="1"/>
  <c r="A32" i="1"/>
  <c r="A25" i="1"/>
  <c r="E6" i="1"/>
  <c r="G13" i="1"/>
  <c r="A4" i="1"/>
  <c r="A23" i="1"/>
  <c r="A24" i="1"/>
  <c r="A22" i="1"/>
  <c r="A21" i="1"/>
  <c r="A6" i="1"/>
  <c r="A5" i="1"/>
  <c r="A3" i="1"/>
  <c r="F20" i="1" l="1"/>
</calcChain>
</file>

<file path=xl/sharedStrings.xml><?xml version="1.0" encoding="utf-8"?>
<sst xmlns="http://schemas.openxmlformats.org/spreadsheetml/2006/main" count="70" uniqueCount="63">
  <si>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</si>
  <si>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</si>
  <si>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</si>
  <si>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</si>
  <si>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</si>
  <si>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</si>
  <si>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</si>
  <si>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</si>
  <si>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</si>
  <si>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</si>
  <si>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</si>
  <si>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</si>
  <si>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</si>
  <si>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</si>
  <si>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</si>
  <si>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</si>
  <si>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</si>
  <si>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</si>
  <si>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</si>
  <si>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</si>
  <si>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</si>
  <si>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</si>
  <si>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</si>
  <si>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</si>
  <si>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</si>
  <si>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</si>
  <si>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</si>
  <si>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</si>
  <si>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</si>
  <si>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</si>
  <si>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</si>
  <si>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</si>
  <si>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</si>
  <si>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</si>
  <si>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</si>
  <si>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</si>
  <si>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</si>
  <si>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</si>
  <si>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</si>
  <si>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</si>
  <si>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</si>
  <si>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</si>
  <si>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</si>
  <si>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</si>
  <si>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</si>
  <si>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</si>
  <si>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</si>
  <si>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KG</t>
  </si>
  <si>
    <t>ELETRODO 5,0 MM</t>
  </si>
  <si>
    <t>ELETRODO 60.13 4,0 MM</t>
  </si>
  <si>
    <t>ELETRODO 46 60.13 3,25 MM</t>
  </si>
  <si>
    <t>ELETRODO 46 60.13 2,50 MM</t>
  </si>
  <si>
    <t>ACETILENO (GARRAFAS DE 09 KG CADA, APENAS O GÁS)</t>
  </si>
  <si>
    <t>M3</t>
  </si>
  <si>
    <t>OXIGÊNIO (GARRAFAS DE 10 M3 CADA)</t>
  </si>
  <si>
    <t>PREGÃO ELETRÔNICO Nº 036/2022</t>
  </si>
  <si>
    <t>PROCESSO ADMINISTRATIVO N° 1285/2022 de 02/05/2022</t>
  </si>
  <si>
    <t>EVENTUAL AQUISIÇÃO DE GASES INDUSTRIAIS E INSUMOS DE SOLDA - SRP</t>
  </si>
  <si>
    <t>Sec. Obras</t>
  </si>
  <si>
    <t>O objeto do presente termo de referência será recebido em remessa parcelada de acordo com a necessidade a ser requerida, por escrito pelo fiscal do presente contrato, não podendo ser com prazo não superior a 05 (cinco) dias úteis após recebimento da solicitação.</t>
  </si>
  <si>
    <t xml:space="preserve">Os gases deverão ser entregues na sede da Secretaria de Obras, no endereço: Av. José de Alencar 1510, centro, Sumidouro - RJ, devendo os cilindros ficarem em regime de comodato caso seja necessário até a próxima troca dos mesmos por outros devidamente cheios. </t>
  </si>
  <si>
    <t>O pagamento do objeto de que trata o PREGÃO ELETRÔNICO 036/2022, será efetuado pela Tesouraria da Prefeitura Municipal de Sumidouro.</t>
  </si>
  <si>
    <t>Abertura das Propostas: 22/06/2022,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</si>
</sst>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0">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1285/22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32"/>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1" t="s">
        <v>19</v>
      </c>
      <c r="B2" s="71"/>
      <c r="C2" s="71"/>
      <c r="D2" s="71"/>
      <c r="E2" s="71"/>
      <c r="F2" s="71"/>
      <c r="G2" s="71"/>
    </row>
    <row r="3" spans="1:13" x14ac:dyDescent="0.2">
      <c r="A3" s="71" t="str">
        <f>UPPER(Dados!B1&amp;"  -  "&amp;Dados!B4)</f>
        <v>PREGÃO ELETRÔNICO Nº 036/2022  -  ABERTURA DAS PROPOSTAS: 22/06/2022, ÀS 10:00HS</v>
      </c>
      <c r="B3" s="71"/>
      <c r="C3" s="71"/>
      <c r="D3" s="71"/>
      <c r="E3" s="71"/>
      <c r="F3" s="71"/>
      <c r="G3" s="71"/>
    </row>
    <row r="4" spans="1:13" x14ac:dyDescent="0.2">
      <c r="A4" s="72" t="str">
        <f>Dados!B3</f>
        <v>EVENTUAL AQUISIÇÃO DE GASES INDUSTRIAIS E INSUMOS DE SOLDA - SRP</v>
      </c>
      <c r="B4" s="72"/>
      <c r="C4" s="72"/>
      <c r="D4" s="72"/>
      <c r="E4" s="72"/>
      <c r="F4" s="72"/>
      <c r="G4" s="72"/>
    </row>
    <row r="5" spans="1:13" x14ac:dyDescent="0.2">
      <c r="A5" s="71" t="str">
        <f>Dados!B2</f>
        <v>PROCESSO ADMINISTRATIVO N° 1285/2022 de 02/05/2022</v>
      </c>
      <c r="B5" s="71"/>
      <c r="C5" s="71"/>
      <c r="D5" s="71"/>
      <c r="E5" s="71"/>
      <c r="F5" s="71"/>
      <c r="G5" s="71"/>
    </row>
    <row r="6" spans="1:13" x14ac:dyDescent="0.2">
      <c r="A6" s="62" t="str">
        <f>Dados!B7</f>
        <v>MENOR PREÇO POR ITEM</v>
      </c>
      <c r="B6" s="62"/>
      <c r="C6" s="69" t="s">
        <v>29</v>
      </c>
      <c r="D6" s="69"/>
      <c r="E6" s="70">
        <f>Dados!B8</f>
        <v>22554.45</v>
      </c>
      <c r="F6" s="70"/>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47</v>
      </c>
      <c r="D13" s="58">
        <v>75</v>
      </c>
      <c r="E13" s="61">
        <v>73.040000000000006</v>
      </c>
      <c r="F13" s="56"/>
      <c r="G13" s="39" t="str">
        <f>IF(F13="","",IF(ISTEXT(F13),"NC",F13*D13))</f>
        <v/>
      </c>
      <c r="H13" s="49"/>
      <c r="K13" s="7"/>
      <c r="L13" s="42"/>
    </row>
    <row r="14" spans="1:13" s="8" customFormat="1" ht="11.25" x14ac:dyDescent="0.2">
      <c r="A14" s="37">
        <v>2</v>
      </c>
      <c r="B14" s="35" t="s">
        <v>49</v>
      </c>
      <c r="C14" s="38" t="s">
        <v>47</v>
      </c>
      <c r="D14" s="58">
        <v>60</v>
      </c>
      <c r="E14" s="61">
        <v>40.590000000000003</v>
      </c>
      <c r="F14" s="56"/>
      <c r="G14" s="39" t="str">
        <f t="shared" ref="G14:G18" si="0">IF(F14="","",IF(ISTEXT(F14),"NC",F14*D14))</f>
        <v/>
      </c>
      <c r="H14" s="49"/>
      <c r="K14" s="7"/>
      <c r="L14" s="42"/>
    </row>
    <row r="15" spans="1:13" s="8" customFormat="1" ht="11.25" x14ac:dyDescent="0.2">
      <c r="A15" s="37">
        <v>3</v>
      </c>
      <c r="B15" s="35" t="s">
        <v>50</v>
      </c>
      <c r="C15" s="38" t="s">
        <v>47</v>
      </c>
      <c r="D15" s="58">
        <v>60</v>
      </c>
      <c r="E15" s="61">
        <v>31.05</v>
      </c>
      <c r="F15" s="56"/>
      <c r="G15" s="39" t="str">
        <f t="shared" si="0"/>
        <v/>
      </c>
      <c r="H15" s="49"/>
      <c r="K15" s="7"/>
      <c r="L15" s="42"/>
    </row>
    <row r="16" spans="1:13" s="8" customFormat="1" ht="11.25" x14ac:dyDescent="0.2">
      <c r="A16" s="37">
        <v>4</v>
      </c>
      <c r="B16" s="35" t="s">
        <v>51</v>
      </c>
      <c r="C16" s="38" t="s">
        <v>47</v>
      </c>
      <c r="D16" s="58">
        <v>5</v>
      </c>
      <c r="E16" s="61">
        <v>34.409999999999997</v>
      </c>
      <c r="F16" s="56"/>
      <c r="G16" s="39" t="str">
        <f t="shared" si="0"/>
        <v/>
      </c>
      <c r="H16" s="49"/>
      <c r="K16" s="7"/>
      <c r="L16" s="42"/>
    </row>
    <row r="17" spans="1:12" s="8" customFormat="1" ht="11.25" x14ac:dyDescent="0.2">
      <c r="A17" s="37">
        <v>5</v>
      </c>
      <c r="B17" s="35" t="s">
        <v>52</v>
      </c>
      <c r="C17" s="38" t="s">
        <v>53</v>
      </c>
      <c r="D17" s="58">
        <v>108</v>
      </c>
      <c r="E17" s="61">
        <v>88</v>
      </c>
      <c r="F17" s="56"/>
      <c r="G17" s="39" t="str">
        <f t="shared" si="0"/>
        <v/>
      </c>
      <c r="H17" s="49"/>
      <c r="K17" s="7"/>
      <c r="L17" s="42"/>
    </row>
    <row r="18" spans="1:12" s="8" customFormat="1" ht="11.25" x14ac:dyDescent="0.2">
      <c r="A18" s="37">
        <v>6</v>
      </c>
      <c r="B18" s="35" t="s">
        <v>54</v>
      </c>
      <c r="C18" s="38" t="s">
        <v>53</v>
      </c>
      <c r="D18" s="58">
        <v>120</v>
      </c>
      <c r="E18" s="61">
        <v>25.85</v>
      </c>
      <c r="F18" s="56"/>
      <c r="G18" s="39" t="str">
        <f t="shared" si="0"/>
        <v/>
      </c>
      <c r="H18" s="49"/>
      <c r="K18" s="7"/>
      <c r="L18" s="42"/>
    </row>
    <row r="19" spans="1:12" s="30" customFormat="1" ht="9" x14ac:dyDescent="0.2">
      <c r="A19" s="41"/>
      <c r="E19" s="55"/>
      <c r="F19" s="75" t="s">
        <v>27</v>
      </c>
      <c r="G19" s="76"/>
      <c r="H19" s="50"/>
      <c r="L19" s="44"/>
    </row>
    <row r="20" spans="1:12" ht="14.25" customHeight="1" x14ac:dyDescent="0.2">
      <c r="F20" s="77" t="str">
        <f>IF(SUM(G13:G18)=0,"",SUM(G13:G18))</f>
        <v/>
      </c>
      <c r="G20" s="78"/>
      <c r="H20" s="51"/>
    </row>
    <row r="21" spans="1:12" s="45" customFormat="1" ht="24.75" customHeight="1" x14ac:dyDescent="0.2">
      <c r="A21" s="68" t="str">
        <f>" - "&amp;Dados!B23</f>
        <v xml:space="preserve"> - O objeto do presente termo de referência será recebido em remessa parcelada de acordo com a necessidade a ser requerida, por escrito pelo fiscal do presente contrato, não podendo ser com prazo não superior a 05 (cinco) dias úteis após recebimento da solicitação.</v>
      </c>
      <c r="B21" s="68"/>
      <c r="C21" s="68"/>
      <c r="D21" s="68"/>
      <c r="E21" s="68"/>
      <c r="F21" s="68"/>
      <c r="G21" s="68"/>
      <c r="H21" s="52"/>
      <c r="L21" s="46"/>
    </row>
    <row r="22" spans="1:12" s="45" customFormat="1" ht="21.75" customHeight="1" x14ac:dyDescent="0.2">
      <c r="A22" s="68" t="str">
        <f>" - "&amp;Dados!B24</f>
        <v xml:space="preserve"> - Os gases deverão ser entregues na sede da Secretaria de Obras, no endereço: Av. José de Alencar 1510, centro, Sumidouro - RJ, devendo os cilindros ficarem em regime de comodato caso seja necessário até a próxima troca dos mesmos por outros devidamente cheios. </v>
      </c>
      <c r="B22" s="68"/>
      <c r="C22" s="68"/>
      <c r="D22" s="68"/>
      <c r="E22" s="68"/>
      <c r="F22" s="68"/>
      <c r="G22" s="68"/>
      <c r="H22" s="52"/>
      <c r="L22" s="46"/>
    </row>
    <row r="23" spans="1:12" s="45" customFormat="1" ht="9" x14ac:dyDescent="0.2">
      <c r="A23" s="68" t="str">
        <f>" - "&amp;Dados!B25</f>
        <v xml:space="preserve"> - O pagamento do objeto de que trata o PREGÃO ELETRÔNICO 036/2022, será efetuado pela Tesouraria da Prefeitura Municipal de Sumidouro.</v>
      </c>
      <c r="B23" s="68"/>
      <c r="C23" s="68"/>
      <c r="D23" s="68"/>
      <c r="E23" s="68"/>
      <c r="F23" s="68"/>
      <c r="G23" s="68"/>
      <c r="H23" s="52"/>
      <c r="L23" s="46"/>
    </row>
    <row r="24" spans="1:12" s="30" customFormat="1" ht="9" x14ac:dyDescent="0.2">
      <c r="A24" s="68" t="str">
        <f>" - "&amp;Dados!B26</f>
        <v xml:space="preserve"> - Proposta válida por 60 (sessenta) dias</v>
      </c>
      <c r="B24" s="68"/>
      <c r="C24" s="68"/>
      <c r="D24" s="68"/>
      <c r="E24" s="68"/>
      <c r="F24" s="68"/>
      <c r="G24" s="68"/>
      <c r="H24" s="50"/>
      <c r="L24" s="44"/>
    </row>
    <row r="25" spans="1:12" ht="21" customHeight="1" x14ac:dyDescent="0.2">
      <c r="A25" s="68" t="str">
        <f>" - "&amp;Dados!B28</f>
        <v xml:space="preserve"> - A Licitante poderá apresentar prospecto, ficha técnica ou outros documentos com informações que permitam a melhor identificação e qualificação do(s) item(ns) licitado(s);</v>
      </c>
      <c r="B25" s="68"/>
      <c r="C25" s="68"/>
      <c r="D25" s="68"/>
      <c r="E25" s="68"/>
      <c r="F25" s="68"/>
      <c r="G25" s="68"/>
      <c r="H25" s="53"/>
    </row>
    <row r="26" spans="1:12" ht="21.75" customHeight="1" x14ac:dyDescent="0.2">
      <c r="A26" s="68" t="str">
        <f>" - "&amp;Dados!B29</f>
        <v xml:space="preserve"> - A proposta de preços ajustada ao lance final deverá conter o valor numérico dos preços unitários e totais, não podendo exceder o valor do lance final;</v>
      </c>
      <c r="B26" s="68"/>
      <c r="C26" s="68"/>
      <c r="D26" s="68"/>
      <c r="E26" s="68"/>
      <c r="F26" s="68"/>
      <c r="G26" s="68"/>
      <c r="H26" s="53"/>
    </row>
    <row r="27" spans="1:12" ht="21.75" customHeight="1" x14ac:dyDescent="0.2">
      <c r="A27"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7" s="68"/>
      <c r="C27" s="68"/>
      <c r="D27" s="68"/>
      <c r="E27" s="68"/>
      <c r="F27" s="68"/>
      <c r="G27" s="68"/>
      <c r="H27" s="53"/>
    </row>
    <row r="28" spans="1:12" ht="21.75" customHeight="1" x14ac:dyDescent="0.2">
      <c r="A28"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8" s="68"/>
      <c r="C28" s="68"/>
      <c r="D28" s="68"/>
      <c r="E28" s="68"/>
      <c r="F28" s="68"/>
      <c r="G28" s="68"/>
      <c r="H28" s="53"/>
    </row>
    <row r="29" spans="1:12" ht="21.75" customHeight="1" x14ac:dyDescent="0.2">
      <c r="A29"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9" s="68"/>
      <c r="C29" s="68"/>
      <c r="D29" s="68"/>
      <c r="E29" s="68"/>
      <c r="F29" s="68"/>
      <c r="G29" s="68"/>
      <c r="H29" s="53"/>
    </row>
    <row r="30" spans="1:12" ht="21.75" customHeight="1" x14ac:dyDescent="0.2">
      <c r="A30" s="68" t="str">
        <f>" - "&amp;Dados!B33</f>
        <v xml:space="preserve"> - Declaramos que até a presente data inexistem fatos impeditivos a participação desta empresa ao presente certame licitatório, ciente da obrigatoriedade de declarar ocorrências posteriores;</v>
      </c>
      <c r="B30" s="68"/>
      <c r="C30" s="68"/>
      <c r="D30" s="68"/>
      <c r="E30" s="68"/>
      <c r="F30" s="68"/>
      <c r="G30" s="68"/>
      <c r="H30" s="53"/>
    </row>
    <row r="31" spans="1:12" ht="30" customHeight="1" x14ac:dyDescent="0.2">
      <c r="A31"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1" s="68"/>
      <c r="C31" s="68"/>
      <c r="D31" s="68"/>
      <c r="E31" s="68"/>
      <c r="F31" s="68"/>
      <c r="G31" s="68"/>
    </row>
    <row r="32" spans="1:12" ht="25.5" customHeight="1" x14ac:dyDescent="0.2">
      <c r="A32"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 s="68"/>
      <c r="C32" s="68"/>
      <c r="D32" s="68"/>
      <c r="E32" s="68"/>
      <c r="F32" s="68"/>
      <c r="G32" s="68"/>
    </row>
  </sheetData>
  <autoFilter ref="A11:G32" xr:uid="{00000000-0009-0000-0000-000000000000}"/>
  <mergeCells count="23">
    <mergeCell ref="A21:G21"/>
    <mergeCell ref="A22:G22"/>
    <mergeCell ref="A23:G23"/>
    <mergeCell ref="B8:G8"/>
    <mergeCell ref="A24:G24"/>
    <mergeCell ref="B9:G9"/>
    <mergeCell ref="F19:G19"/>
    <mergeCell ref="F20:G20"/>
    <mergeCell ref="D10:G10"/>
    <mergeCell ref="C6:D6"/>
    <mergeCell ref="E6:F6"/>
    <mergeCell ref="A2:G2"/>
    <mergeCell ref="A3:G3"/>
    <mergeCell ref="A4:G4"/>
    <mergeCell ref="A5:G5"/>
    <mergeCell ref="A31:G31"/>
    <mergeCell ref="A32:G32"/>
    <mergeCell ref="A25:G25"/>
    <mergeCell ref="A26:G26"/>
    <mergeCell ref="A27:G27"/>
    <mergeCell ref="A28:G28"/>
    <mergeCell ref="A29:G29"/>
    <mergeCell ref="A30:G30"/>
  </mergeCells>
  <phoneticPr fontId="0" type="noConversion"/>
  <conditionalFormatting sqref="F19">
    <cfRule type="expression" dxfId="11" priority="1" stopIfTrue="1">
      <formula>IF($J19="Empate",IF(H19=1,TRUE(),FALSE()),FALSE())</formula>
    </cfRule>
    <cfRule type="expression" dxfId="10" priority="2" stopIfTrue="1">
      <formula>IF(H19="&gt;",FALSE(),IF(H19&gt;0,TRUE(),FALSE()))</formula>
    </cfRule>
    <cfRule type="expression" dxfId="9" priority="3" stopIfTrue="1">
      <formula>IF(H19="&gt;",TRUE(),FALSE())</formula>
    </cfRule>
  </conditionalFormatting>
  <conditionalFormatting sqref="F20">
    <cfRule type="expression" dxfId="8" priority="4" stopIfTrue="1">
      <formula>IF($J19="OK",IF(H19=1,TRUE(),FALSE()),FALSE())</formula>
    </cfRule>
    <cfRule type="expression" dxfId="7" priority="5" stopIfTrue="1">
      <formula>IF($J19="Empate",IF(H19=1,TRUE(),FALSE()),FALSE())</formula>
    </cfRule>
    <cfRule type="expression" dxfId="6" priority="6" stopIfTrue="1">
      <formula>IF($J19="Empate",IF(H19=2,TRUE(),FALSE()),FALSE())</formula>
    </cfRule>
  </conditionalFormatting>
  <conditionalFormatting sqref="F13:F18">
    <cfRule type="cellIs" dxfId="5" priority="11" stopIfTrue="1" operator="equal">
      <formula>""</formula>
    </cfRule>
  </conditionalFormatting>
  <conditionalFormatting sqref="D13:D18">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8">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8">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5" width="39.140625" customWidth="1"/>
    <col min="6" max="8" width="14" customWidth="1"/>
    <col min="9" max="9" width="19.28515625" customWidth="1"/>
    <col min="10" max="13" width="14.5703125" customWidth="1"/>
    <col min="14" max="15" width="9.28515625" customWidth="1"/>
  </cols>
  <sheetData>
    <row r="1" spans="1:7" x14ac:dyDescent="0.2">
      <c r="A1" s="17" t="s">
        <v>9</v>
      </c>
      <c r="B1" s="10" t="s">
        <v>55</v>
      </c>
      <c r="E1" s="4"/>
      <c r="F1" s="4"/>
      <c r="G1" s="4"/>
    </row>
    <row r="2" spans="1:7" x14ac:dyDescent="0.2">
      <c r="A2" s="17" t="s">
        <v>10</v>
      </c>
      <c r="B2" s="5" t="s">
        <v>56</v>
      </c>
      <c r="E2" s="4"/>
      <c r="F2" s="4"/>
      <c r="G2" s="4"/>
    </row>
    <row r="3" spans="1:7" x14ac:dyDescent="0.2">
      <c r="A3" s="17" t="s">
        <v>11</v>
      </c>
      <c r="B3" s="5" t="s">
        <v>57</v>
      </c>
      <c r="C3" s="5"/>
      <c r="E3" s="64"/>
      <c r="F3" s="4"/>
      <c r="G3" s="4"/>
    </row>
    <row r="4" spans="1:7" x14ac:dyDescent="0.2">
      <c r="A4" s="17" t="s">
        <v>12</v>
      </c>
      <c r="B4" s="10" t="s">
        <v>62</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22554.45</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x14ac:dyDescent="0.2">
      <c r="A17" s="23" t="s">
        <v>21</v>
      </c>
      <c r="B17" s="66" t="s">
        <v>58</v>
      </c>
      <c r="C17" s="66"/>
      <c r="D17" s="66"/>
      <c r="E17" s="66"/>
      <c r="F17" s="66"/>
      <c r="G17" s="66"/>
      <c r="H17" s="25"/>
      <c r="I17" s="25"/>
      <c r="J17" s="25"/>
      <c r="K17" s="25"/>
      <c r="L17" s="25"/>
      <c r="M17" s="25"/>
    </row>
    <row r="18" spans="1:256" s="24" customFormat="1" x14ac:dyDescent="0.2">
      <c r="A18" s="23" t="s">
        <v>22</v>
      </c>
      <c r="B18" s="59"/>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63.75" x14ac:dyDescent="0.2">
      <c r="A23" s="21" t="s">
        <v>15</v>
      </c>
      <c r="B23" s="22" t="s">
        <v>59</v>
      </c>
      <c r="E23" s="4"/>
      <c r="F23" s="4"/>
      <c r="G23" s="63"/>
    </row>
    <row r="24" spans="1:256" ht="63.75" x14ac:dyDescent="0.2">
      <c r="A24" s="21" t="s">
        <v>16</v>
      </c>
      <c r="B24" s="59" t="s">
        <v>60</v>
      </c>
      <c r="E24" s="4"/>
      <c r="F24" s="4"/>
      <c r="G24" s="63"/>
    </row>
    <row r="25" spans="1:256" ht="38.25" x14ac:dyDescent="0.2">
      <c r="A25" s="21" t="s">
        <v>17</v>
      </c>
      <c r="B25" s="59" t="s">
        <v>61</v>
      </c>
      <c r="C25" s="9"/>
      <c r="E25" s="4"/>
      <c r="F25" s="4"/>
      <c r="G25" s="63"/>
    </row>
    <row r="26" spans="1:256" ht="25.5" x14ac:dyDescent="0.2">
      <c r="A26" s="21" t="s">
        <v>18</v>
      </c>
      <c r="B26" s="22" t="s">
        <v>28</v>
      </c>
      <c r="E26" s="4"/>
      <c r="F26" s="4"/>
      <c r="G26" s="63"/>
    </row>
    <row r="27" spans="1:256" x14ac:dyDescent="0.2">
      <c r="A27" s="21" t="s">
        <v>32</v>
      </c>
      <c r="B27" s="67"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2022-05-26T17:52:09Z</cp:lastPrinted>
  <dcterms:created xsi:type="dcterms:W3CDTF">2006-04-18T17:38:46Z</dcterms:created>
  <dcterms:modified xsi:type="dcterms:W3CDTF">2022-06-02T13:34:57Z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