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EstaPasta_de_trabalho"/>
  <mc:AlternateContent xmlns:mc="http://schemas.openxmlformats.org/markup-compatibility/2006">
    <mc:Choice Requires="x15">
      <x15ac:absPath xmlns:x15ac="http://schemas.microsoft.com/office/spreadsheetml/2010/11/ac" url="D:\licitacoes\2022\Pregão Eletrônico\Pregão Eletrônico 018-22 - Eventual Aquisição de Materiais de Copa, Higiene e Limpeza - SMS\"/>
    </mc:Choice>
  </mc:AlternateContent>
  <xr:revisionPtr revIDLastSave="0" documentId="13_ncr:1_{97E392A4-5EB8-489B-A8FD-7595A15C495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Preços'!$A$11:$G$147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 i="1"/>
  <c r="A141" i="1" l="1"/>
  <c r="A142" i="1"/>
  <c r="A143" i="1"/>
  <c r="A144" i="1"/>
  <c r="A145" i="1"/>
  <c r="A146" i="1"/>
  <c r="A147" i="1"/>
  <c r="A140" i="1"/>
  <c r="E6" i="1"/>
  <c r="A4" i="1"/>
  <c r="A138" i="1"/>
  <c r="A139" i="1"/>
  <c r="A137" i="1"/>
  <c r="A136" i="1"/>
  <c r="A6" i="1"/>
  <c r="A5" i="1"/>
  <c r="A3" i="1"/>
  <c r="F135" i="1" l="1"/>
</calcChain>
</file>

<file path=xl/sharedStrings.xml><?xml version="1.0" encoding="utf-8"?>
<sst xmlns="http://schemas.openxmlformats.org/spreadsheetml/2006/main" count="300" uniqueCount="187">
  <si>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</si>
  <si>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</si>
  <si>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</si>
  <si>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</si>
  <si>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</si>
  <si>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</si>
  <si>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</si>
  <si>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</si>
  <si>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</si>
  <si>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</si>
  <si>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</si>
  <si>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</si>
  <si>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</si>
  <si>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</si>
  <si>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</si>
  <si>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</si>
  <si>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</si>
  <si>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</si>
  <si>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</si>
  <si>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</si>
  <si>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</si>
  <si>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</si>
  <si>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</si>
  <si>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</si>
  <si>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</si>
  <si>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</si>
  <si>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</si>
  <si>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</si>
  <si>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</si>
  <si>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</si>
  <si>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</si>
  <si>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</si>
  <si>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</si>
  <si>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</si>
  <si>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</si>
  <si>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</si>
  <si>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</si>
  <si>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</si>
  <si>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</si>
  <si>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</si>
  <si>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</si>
  <si>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</si>
  <si>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</si>
  <si>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</si>
  <si>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</si>
  <si>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</si>
  <si>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</si>
  <si>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Frascos</t>
  </si>
  <si>
    <t>Caixas</t>
  </si>
  <si>
    <t>Potes</t>
  </si>
  <si>
    <t>Garrafas</t>
  </si>
  <si>
    <t>UNID</t>
  </si>
  <si>
    <t>ABRIDOR DE LATAS</t>
  </si>
  <si>
    <t>ÁGUA SANITÁRIA GRF 1.000 ML</t>
  </si>
  <si>
    <t>AVENTAL PLÁSTICO IMPERMEÁVEL FORRADO</t>
  </si>
  <si>
    <t>BACIA PLÁSTICA COM ALÇA 05 L</t>
  </si>
  <si>
    <t>BACIA PLÁSTICA COM ALÇA 15 L</t>
  </si>
  <si>
    <t>BACIA PLÁSTICA COM ALÇA 25 L</t>
  </si>
  <si>
    <t>BALDE EM PLÁSTICO CAPACIDADE 10L</t>
  </si>
  <si>
    <t>BALDE SPIN MOP 360 CENTRÍFUGA EM INOX COM ESFREGÃO CABO ALT. MIN. 1,04 E ALT. MAX. 1,28 CAPACIDADE TOTAL 12 L</t>
  </si>
  <si>
    <t>CAÇAROLA EM ALUMÍNIO INDUSTRIAL / DOMÉSTICA COM TAMPA E REFORÇO NAS ALÇAS Nº 28 - 8,3 LITROS</t>
  </si>
  <si>
    <t>CAÇAROLA EM ALUMÍNIO INDUSTRIAL / DOMÉSTICA COM TAMPA E REFORÇO NAS ALÇAS Nº 34 - 14,5 LITROS</t>
  </si>
  <si>
    <t>CAÇAROLA EM ALUMÍNIO INDUSTRIAL / DOMÉSTICA COM TAMPA E REFORÇO NAS ALÇAS Nº 38 - 20 LITROS</t>
  </si>
  <si>
    <t>CAÇAROLA EM ALUMÍNIO INDUSTRIAL / DOMÉSTICA COM TAMPA E REFORÇO NAS ALÇAS Nº 40 - 23,5 LITROS</t>
  </si>
  <si>
    <t>CAIXA ORGANIZADORA PLÁSTICO COM TAMPA DE TRAVA COM CAPACIDADE DE 16,5 LITROS. COR TRANSPARENTE, MATERIAL: PLÁSTICO POLIPROPILENO. ALTURA: 13,2 CM COMPRIMENTO: 54,4 CM, LARGURA: 33,8 CM</t>
  </si>
  <si>
    <t>CAIXA ORGANIZADORA PLÁSTICO COM TAMPA DE TRAVA COM CAPACIDADE DE 20 LITROS. COR TRANSPARENTE, MATERIAL: PLÁSTICO POLIPROPILENO. ALTURA: 17,9 CM COMPRIMENTO: 46,7 CM, LARGURA: 32,3 CM</t>
  </si>
  <si>
    <t>CAIXA PLÁSTICA ORGANIZADORA 08 L</t>
  </si>
  <si>
    <t>CAIXA PLÁSTICA ORGANIZADORA 17 L</t>
  </si>
  <si>
    <t>CAIXA PLÁSTICA ORGANIZADORA 30 L</t>
  </si>
  <si>
    <t>CAIXA PLÁSTICA ORGANIZADORA ALTA COM TAMPA 02 L</t>
  </si>
  <si>
    <t>CAIXA PLÁSTICA ORGANIZADORA ALTA COM TAMPA 05 L</t>
  </si>
  <si>
    <t>CAIXA PLÁSTICA ORGANIZADORA COM TAMPA 08 L</t>
  </si>
  <si>
    <t>CAIXA PLÁSTICA ORGANIZADORA COM TAMPA 17 L</t>
  </si>
  <si>
    <t>CAIXA TÉRMICA 34 LITROS COM ALÇA - DIMENSÕES: COMPRIMENTO: 47 CM X LARGURA: 31,5 CM. ALTURA: 41 CM</t>
  </si>
  <si>
    <t>CANECA EM PLÁSTICO RESISTENTE PARA USO HOSPITALAR COR AZUL</t>
  </si>
  <si>
    <t>CANECÃO DE ALUMÍNIO 10L</t>
  </si>
  <si>
    <t>CANECÃO DE ALUMÍNIO 2L COM TAMPA</t>
  </si>
  <si>
    <t>CÊRA LÍQUIDA INCOLOR FRASCO 750 ML</t>
  </si>
  <si>
    <t xml:space="preserve">CESTA TELADA 10L </t>
  </si>
  <si>
    <t>CLORO GRF 1.000 ML</t>
  </si>
  <si>
    <t>COLHER DE MESA INOX COM CABO BRANCO</t>
  </si>
  <si>
    <t xml:space="preserve">COLHER DE MESA TODA EM AÇO INOX </t>
  </si>
  <si>
    <t>COLHER DE SERVIR ARROZ TODO EM AÇO INOX</t>
  </si>
  <si>
    <t>COLHER DE SOPA DESCARTÁVEL BRANCA EM PLÁSTICO RESISTENTE</t>
  </si>
  <si>
    <t>COPO DE VIDRO TIPO AMERICANO</t>
  </si>
  <si>
    <t>COPO DESCARTÁVEL BRANCO 200 ML PCT C/ 100 UND</t>
  </si>
  <si>
    <t>COPO DESCARTÁVEL BRANCO 50 ML PCT C/ 100 UND</t>
  </si>
  <si>
    <t xml:space="preserve">Pacotes </t>
  </si>
  <si>
    <t>COPO DESCARTÁVEL TRANSPARENTE 50 ML PCT C/ 100 UND</t>
  </si>
  <si>
    <t>CUMBUCA TIGELA MARMITEX ISOPOR COM TAMPA PARA CALDO E SOPA, CAPAC. 1100 ML</t>
  </si>
  <si>
    <t>DESINFETANTE FRASCO 500 ML (ACÃO GERMICIDA/BACTERICIDA)</t>
  </si>
  <si>
    <t>DESODORIZADOR DE AR AEROSOL FRASCO 400 ML SEM CFC</t>
  </si>
  <si>
    <t>DETERGENTE LIQUIDO TENSOATIVO BIODEGRADAVEL FRASCO 500ML NEUTRO</t>
  </si>
  <si>
    <t>ESPONJA DE AÇO DOURADA (EMBALAGEM C/ 3 UND)</t>
  </si>
  <si>
    <t>ESPONJA DE AÇO PCT 60 G (PCT C/ 14 EMBALAGENS)</t>
  </si>
  <si>
    <t>Fardos</t>
  </si>
  <si>
    <t>ESPONJA DUPLA FACE (110 X 75 X 20MM)</t>
  </si>
  <si>
    <t>ESPONJA DUPLA FACE ANTI ADERENTE AZUL</t>
  </si>
  <si>
    <t>ESSÊNCIA DE LIMÃO FRASCO 200 ML</t>
  </si>
  <si>
    <t>FACA DE CARNE, LÂMINA INOX, CABO EM POLIPROPILENO</t>
  </si>
  <si>
    <t>FACA DE MESA TODA EM INOX</t>
  </si>
  <si>
    <t>FILTRO DE CAFÉ PERMANENTE EM SEDA Nº 103</t>
  </si>
  <si>
    <t>FILTRO DE PAPEL P/ CAFÉ N.º 103</t>
  </si>
  <si>
    <t>FOSFORO MAÇO C/ 10 CAIXAS C/ 40 PALITOS CADA</t>
  </si>
  <si>
    <t>Maços</t>
  </si>
  <si>
    <t>FRIGIDEIRA COM TEFLON ANTIADERENTE Nº 18</t>
  </si>
  <si>
    <t>FRIGIDEIRA COM TEFLON ANTIADERENTE Nº 20</t>
  </si>
  <si>
    <t>GARFO DE MESA TODA EM AÇO INOX</t>
  </si>
  <si>
    <t>GARFO PARA ASSADOS TODO EM AÇO INOX</t>
  </si>
  <si>
    <t>GARRAFA TÉRMICA C/ BICO CAPACIDADE 500 ML CORES VARIADAS</t>
  </si>
  <si>
    <t>GARRAFA TÉRMICA CAPACIDADE 1 L CORES VARIADAS</t>
  </si>
  <si>
    <t>GARRAFA TÉRMICA DE 5 L</t>
  </si>
  <si>
    <t>GUARDANAPO 24 X 24 CM - PCT C/ 50 UND</t>
  </si>
  <si>
    <t>JARRA DE VIDRO 2 L</t>
  </si>
  <si>
    <t>JARRA PLÁSTICA COM TAMPA 2 L</t>
  </si>
  <si>
    <t>APARELHO PARA BARBEAR COM 03 LÂMINAS COM AÇÃO DE ROTAÇÃO E FITA LUBRIFICANTE</t>
  </si>
  <si>
    <t>LÂMPADA LED BULBO ALTA POTÊNCIA 200W</t>
  </si>
  <si>
    <t>LIMPA ALUMÍNIO FRASCO 500 ML</t>
  </si>
  <si>
    <t>LIMPA VIDROS 500 ML</t>
  </si>
  <si>
    <t>LIMPADOR C/ AMONÍACO FRASCO 500 ML</t>
  </si>
  <si>
    <t>LIXEIRA INÓX COM TAMPA DE 100 L</t>
  </si>
  <si>
    <t xml:space="preserve">LIXEIRA INÓX COM TAMPA DE 60 L </t>
  </si>
  <si>
    <t xml:space="preserve">LIXEIRA INÓX COM TAMPA E PEDAL DE 100 L </t>
  </si>
  <si>
    <t xml:space="preserve">LIXEIRA INÓX COM TAMPA E PEDAL DE 14 L </t>
  </si>
  <si>
    <t xml:space="preserve">LIXEIRA INÓX COM TAMPA E PEDAL DE 60 L </t>
  </si>
  <si>
    <t>LUSTRA MÓVEL FRASCO 200 ML</t>
  </si>
  <si>
    <t xml:space="preserve">LUVA DE BORRACHA CANO LONGO TAM. G </t>
  </si>
  <si>
    <t>Pares</t>
  </si>
  <si>
    <t>LUVA DE BORRACHA CANO LONGO TAM. M</t>
  </si>
  <si>
    <t>MANGUEIRA DE JARDIM EM PVC, FLEXÍVEL, 3 CAMADAS, COR VERDE - ROLO 50M</t>
  </si>
  <si>
    <t>PÁ DE LIXO DE ALUMÍNIO COM CABO ALTO</t>
  </si>
  <si>
    <t>PALITO DE MADEIRA PARA DENTES CX C/ 100 UND</t>
  </si>
  <si>
    <t>PANELA EM ALUMÍNIO BATIDO COM TAMPA, ALÇAS LATERAIS DE MADEIRA TAM 24</t>
  </si>
  <si>
    <t>PANELA EM ALUMÍNIO BATIDO COM TAMPA, ALÇAS LATERAIS DE MADEIRA TAM 26</t>
  </si>
  <si>
    <t>PANELA EM ALUMÍNIO BATIDO COM TAMPA, ALÇAS LATERAIS DE MADEIRA TAM 28</t>
  </si>
  <si>
    <t>PANELA EM ALUMÍNIO BATIDO COM TAMPA, ALÇAS LATERAIS DE MADEIRA TAM 30</t>
  </si>
  <si>
    <t>PANELA DE PRESSÃO 10 L EM ALUMÍNIO COM FECHAMENTO EXTERNO. TOTALMENTE EM ALUMÍNIO. ALÇA E CABO ANTITÉRMICO, QUE GARANTEM SEGURANÇA E FACILIDADE NO MANUSEIO. COM VÁLVULA CONTROLADORA DE PRESSÃO E SEGURANÇA.</t>
  </si>
  <si>
    <t>PANELA DE PRESSÃO CAPACIDADE 07 L</t>
  </si>
  <si>
    <t>PANELA DE PRESSÃO CAPACIDADE 10 L</t>
  </si>
  <si>
    <t>PANELA DE PRESSÃO CAPACIDADE 20 L ALUMÍNIO, ALTA</t>
  </si>
  <si>
    <t>PANELA DE PRESSÃO CAPACIDADE 4,5 L</t>
  </si>
  <si>
    <t>PANELA EM ALUMÍNIO BATIDO COM TAMPA, ALÇAS LATERAIS DE MADEIRA TAM. 36</t>
  </si>
  <si>
    <t>PANELA EM ALUMÍNIO BATIDO COM TAMPA, ALÇAS LATERAIS DE MADEIRA TAM. 38</t>
  </si>
  <si>
    <t>PANELA EM ALUMÍNIO BATIDO COM TAMPA, ALÇAS LATERAIS DE MADEIRA TAM. 40</t>
  </si>
  <si>
    <t>PANO P/ TUDO MULTIUSO (SIMILAR AO PERFEX 60X33CM) PCT C/ 5</t>
  </si>
  <si>
    <t>PAPEL HIGIENICO BRANCO PICOTADO FOLHA DUPLA ULTRA MACIO 30 M PCT C/ 4 ROLOS</t>
  </si>
  <si>
    <t>PAPEL INTERFOLHA BRANCO PCT 1000 UND</t>
  </si>
  <si>
    <t>PAPEL TOALHA BRANCO PICOTADO FOLHA DUPLA - PCT C/ 2 ROLOS</t>
  </si>
  <si>
    <t>PEGADOR DE PÃO CABO LONGO EM ALUMÍNIO</t>
  </si>
  <si>
    <t>PEGADOR DE SALADA CABO LONGO ALUMÍNIO</t>
  </si>
  <si>
    <t>PENEIRA INOX LUXO 18 CM</t>
  </si>
  <si>
    <t>PILHA PALITO ALCALINA</t>
  </si>
  <si>
    <t>PILHA PEQUENA ALCALINA</t>
  </si>
  <si>
    <t>PRATO FUNDO DE VIDRO TEMPERADO  TRANSPARENTE</t>
  </si>
  <si>
    <t>PRATO RASO DE VIDRO TEMPERADO  TRANSPARENTE</t>
  </si>
  <si>
    <t>RÔDO COM CABO DE ALUMÍNIO C/2 LÂMINAS DE BORRACHA DE 40 CM</t>
  </si>
  <si>
    <t>SABÃO DE COCO ARTESANAL 1ª LINHA BARRA 100 G</t>
  </si>
  <si>
    <t>Barras</t>
  </si>
  <si>
    <t>SABÃO DE CÔCO BARRA 100G</t>
  </si>
  <si>
    <t>SABÃO EM PÓ CAIXA DE 1 KG</t>
  </si>
  <si>
    <t>SABÃO NEUTRO EM PASTA POTE 500G</t>
  </si>
  <si>
    <t>SABONETE 90G</t>
  </si>
  <si>
    <t>SACO DE CHÃO ALVEJADO 50 X 75 CM 100% ALGODÃO</t>
  </si>
  <si>
    <t>SACO PLÁSTICO P/ LIXO  30 L PCT C/ 10 UND</t>
  </si>
  <si>
    <t>SACO PLÁSTICO P/ LIXO  50 L PCT C/ 10 UND</t>
  </si>
  <si>
    <t>SACO PLÁSTICO P/ LIXO 100 L PCT C/ 5 UND</t>
  </si>
  <si>
    <t>SACO PLÁSTICO P/ LIXO 200 L PCT C 5 UND</t>
  </si>
  <si>
    <t>SACO PLÁSTICO TRANSPARENTE PICOTADO 20 X 35 CM</t>
  </si>
  <si>
    <t>Bobinas</t>
  </si>
  <si>
    <t>SACO PLÁSTICO TRANSPARENTE PICOTADO 40 X 60 CM</t>
  </si>
  <si>
    <t>SACO PLÁSTICO TRANSPARENTE PICOTADO 50 X 75 CM</t>
  </si>
  <si>
    <t>TÁBUA DE CARNE EM POLIPROPILENO, BRANCA, 30CM X 50 CM X 15 MM</t>
  </si>
  <si>
    <t>TOALHA DE PRATO 100% ALGODÃO COM VIÉS</t>
  </si>
  <si>
    <t>TOALHA DE ROSTO BRANCA LISA, MEDIDAS APROX. 40 X 60 CM, 100% ALGODÃO</t>
  </si>
  <si>
    <t>TRAVESSA DE VIDRO TEMPERADO COM TAMPA, 41,1 CM X 25,5 CM X 8,4 CM CAPAC. 5 L</t>
  </si>
  <si>
    <t>VASSOURA DE PELO</t>
  </si>
  <si>
    <t>PASTILHA ADESIVA DE SANITÁRIO ODOR: LAVANDA CAIXA COM 03 UNIDADES</t>
  </si>
  <si>
    <t>VASSOURA DE PIAÇAVA CHAPA Nº 06</t>
  </si>
  <si>
    <t>VASSOURINHA DE VASO SANITÁRIO EM PLÁSTICO</t>
  </si>
  <si>
    <t>PREGÃO ELETRÔNICO Nº 018/2022</t>
  </si>
  <si>
    <t>PROCESSO ADMINISTRATIVO N° 0174/2022 de 18/01/2022</t>
  </si>
  <si>
    <t>EVENTUAL AQUISIÇÃO DE MATERIAIS DE COPA, HIGIENE E LIMPEZA - SRP</t>
  </si>
  <si>
    <t>Prazo da Ata: 12 meses a contar de sua assinatura.</t>
  </si>
  <si>
    <t>O pagamento do objeto de que trata o PREGÃO ELETRÔNICO 018/2022, será efetuado pela Tesouraria da Secretaria Municipal de Saúde de Sumidouro.</t>
  </si>
  <si>
    <t>O objeto do presente termo de referência será recebido em remessa parcelada pela Secretaria de acordo com a solicitação do responsável pelo pedido, com prazo não superior a 15 (quinze) dias após recebimento da nota de empenho.</t>
  </si>
  <si>
    <t>Os materiais deverão ser entregues na sede do órgão, no endereço: Setor de Almoxarifado, Rua Dr. Carolino Ribeiro de Moura, centro, Sumidouro – RJ no horário das 09h00min às 12h00min horas e de 14h00min as 17h00min horas. Sendo o frete, carga e descarga por conta do fornecedor até o local indicado.</t>
  </si>
  <si>
    <t>Abertura das Propostas: 28/04/2022,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</si>
</sst>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applyFill="1"/>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308973</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56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0174/22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14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9.710937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2" t="s">
        <v>19</v>
      </c>
      <c r="B2" s="82"/>
      <c r="C2" s="82"/>
      <c r="D2" s="82"/>
      <c r="E2" s="82"/>
      <c r="F2" s="82"/>
      <c r="G2" s="82"/>
    </row>
    <row r="3" spans="1:13" x14ac:dyDescent="0.2">
      <c r="A3" s="82" t="str">
        <f>UPPER(Dados!B1&amp;"  -  "&amp;Dados!B4)</f>
        <v>PREGÃO ELETRÔNICO Nº 018/2022  -  ABERTURA DAS PROPOSTAS: 28/04/2022, ÀS 09:00HS</v>
      </c>
      <c r="B3" s="82"/>
      <c r="C3" s="82"/>
      <c r="D3" s="82"/>
      <c r="E3" s="82"/>
      <c r="F3" s="82"/>
      <c r="G3" s="82"/>
    </row>
    <row r="4" spans="1:13" x14ac:dyDescent="0.2">
      <c r="A4" s="83" t="str">
        <f>Dados!B3</f>
        <v>EVENTUAL AQUISIÇÃO DE MATERIAIS DE COPA, HIGIENE E LIMPEZA - SRP</v>
      </c>
      <c r="B4" s="83"/>
      <c r="C4" s="83"/>
      <c r="D4" s="83"/>
      <c r="E4" s="83"/>
      <c r="F4" s="83"/>
      <c r="G4" s="83"/>
    </row>
    <row r="5" spans="1:13" x14ac:dyDescent="0.2">
      <c r="A5" s="82" t="str">
        <f>Dados!B2</f>
        <v>PROCESSO ADMINISTRATIVO N° 0174/2022 de 18/01/2022</v>
      </c>
      <c r="B5" s="82"/>
      <c r="C5" s="82"/>
      <c r="D5" s="82"/>
      <c r="E5" s="82"/>
      <c r="F5" s="82"/>
      <c r="G5" s="82"/>
    </row>
    <row r="6" spans="1:13" x14ac:dyDescent="0.2">
      <c r="A6" s="62" t="str">
        <f>Dados!B7</f>
        <v>MENOR PREÇO POR ITEM</v>
      </c>
      <c r="B6" s="62"/>
      <c r="C6" s="80" t="s">
        <v>29</v>
      </c>
      <c r="D6" s="80"/>
      <c r="E6" s="81">
        <f>Dados!B8</f>
        <v>680043.13000000024</v>
      </c>
      <c r="F6" s="81"/>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52</v>
      </c>
      <c r="C13" s="38" t="s">
        <v>51</v>
      </c>
      <c r="D13" s="58">
        <v>40</v>
      </c>
      <c r="E13" s="61">
        <v>3.09</v>
      </c>
      <c r="F13" s="56"/>
      <c r="G13" s="39" t="str">
        <f>IF(F13="","",IF(ISTEXT(F13),"NC",F13*D13))</f>
        <v/>
      </c>
      <c r="H13" s="49"/>
      <c r="K13" s="7"/>
      <c r="L13" s="42"/>
    </row>
    <row r="14" spans="1:13" s="8" customFormat="1" ht="11.25" x14ac:dyDescent="0.2">
      <c r="A14" s="37">
        <v>2</v>
      </c>
      <c r="B14" s="35" t="s">
        <v>53</v>
      </c>
      <c r="C14" s="38" t="s">
        <v>50</v>
      </c>
      <c r="D14" s="58">
        <v>3500</v>
      </c>
      <c r="E14" s="61">
        <v>2.19</v>
      </c>
      <c r="F14" s="56"/>
      <c r="G14" s="39" t="str">
        <f t="shared" ref="G14:G77" si="0">IF(F14="","",IF(ISTEXT(F14),"NC",F14*D14))</f>
        <v/>
      </c>
      <c r="H14" s="49"/>
      <c r="K14" s="7"/>
      <c r="L14" s="42"/>
    </row>
    <row r="15" spans="1:13" s="8" customFormat="1" ht="11.25" x14ac:dyDescent="0.2">
      <c r="A15" s="37">
        <v>3</v>
      </c>
      <c r="B15" s="35" t="s">
        <v>54</v>
      </c>
      <c r="C15" s="38" t="s">
        <v>51</v>
      </c>
      <c r="D15" s="58">
        <v>50</v>
      </c>
      <c r="E15" s="61">
        <v>14</v>
      </c>
      <c r="F15" s="56"/>
      <c r="G15" s="39" t="str">
        <f t="shared" si="0"/>
        <v/>
      </c>
      <c r="H15" s="49"/>
      <c r="K15" s="7"/>
      <c r="L15" s="42"/>
    </row>
    <row r="16" spans="1:13" s="8" customFormat="1" ht="11.25" x14ac:dyDescent="0.2">
      <c r="A16" s="37">
        <v>4</v>
      </c>
      <c r="B16" s="35" t="s">
        <v>55</v>
      </c>
      <c r="C16" s="38" t="s">
        <v>51</v>
      </c>
      <c r="D16" s="58">
        <v>2</v>
      </c>
      <c r="E16" s="61">
        <v>11.9</v>
      </c>
      <c r="F16" s="56"/>
      <c r="G16" s="39" t="str">
        <f t="shared" si="0"/>
        <v/>
      </c>
      <c r="H16" s="49"/>
      <c r="K16" s="7"/>
      <c r="L16" s="42"/>
    </row>
    <row r="17" spans="1:12" s="8" customFormat="1" ht="11.25" x14ac:dyDescent="0.2">
      <c r="A17" s="37">
        <v>5</v>
      </c>
      <c r="B17" s="35" t="s">
        <v>56</v>
      </c>
      <c r="C17" s="38" t="s">
        <v>51</v>
      </c>
      <c r="D17" s="58">
        <v>2</v>
      </c>
      <c r="E17" s="61">
        <v>16.649999999999999</v>
      </c>
      <c r="F17" s="56"/>
      <c r="G17" s="39" t="str">
        <f t="shared" si="0"/>
        <v/>
      </c>
      <c r="H17" s="49"/>
      <c r="K17" s="7"/>
      <c r="L17" s="42"/>
    </row>
    <row r="18" spans="1:12" s="8" customFormat="1" ht="11.25" x14ac:dyDescent="0.2">
      <c r="A18" s="37">
        <v>6</v>
      </c>
      <c r="B18" s="35" t="s">
        <v>57</v>
      </c>
      <c r="C18" s="38" t="s">
        <v>51</v>
      </c>
      <c r="D18" s="58">
        <v>4</v>
      </c>
      <c r="E18" s="61">
        <v>34.94</v>
      </c>
      <c r="F18" s="56"/>
      <c r="G18" s="39" t="str">
        <f t="shared" si="0"/>
        <v/>
      </c>
      <c r="H18" s="49"/>
      <c r="K18" s="7"/>
      <c r="L18" s="42"/>
    </row>
    <row r="19" spans="1:12" s="8" customFormat="1" ht="11.25" x14ac:dyDescent="0.2">
      <c r="A19" s="37">
        <v>7</v>
      </c>
      <c r="B19" s="35" t="s">
        <v>58</v>
      </c>
      <c r="C19" s="38" t="s">
        <v>51</v>
      </c>
      <c r="D19" s="58">
        <v>60</v>
      </c>
      <c r="E19" s="61">
        <v>8.9</v>
      </c>
      <c r="F19" s="56"/>
      <c r="G19" s="39" t="str">
        <f t="shared" si="0"/>
        <v/>
      </c>
      <c r="H19" s="49"/>
      <c r="K19" s="7"/>
      <c r="L19" s="42"/>
    </row>
    <row r="20" spans="1:12" s="8" customFormat="1" ht="22.5" x14ac:dyDescent="0.2">
      <c r="A20" s="37">
        <v>8</v>
      </c>
      <c r="B20" s="35" t="s">
        <v>59</v>
      </c>
      <c r="C20" s="38" t="s">
        <v>51</v>
      </c>
      <c r="D20" s="58">
        <v>250</v>
      </c>
      <c r="E20" s="61">
        <v>139.5</v>
      </c>
      <c r="F20" s="56"/>
      <c r="G20" s="39" t="str">
        <f t="shared" si="0"/>
        <v/>
      </c>
      <c r="H20" s="49"/>
      <c r="K20" s="7"/>
      <c r="L20" s="42"/>
    </row>
    <row r="21" spans="1:12" s="8" customFormat="1" ht="22.5" x14ac:dyDescent="0.2">
      <c r="A21" s="37">
        <v>9</v>
      </c>
      <c r="B21" s="35" t="s">
        <v>60</v>
      </c>
      <c r="C21" s="38" t="s">
        <v>51</v>
      </c>
      <c r="D21" s="58">
        <v>5</v>
      </c>
      <c r="E21" s="61">
        <v>138</v>
      </c>
      <c r="F21" s="56"/>
      <c r="G21" s="39" t="str">
        <f t="shared" si="0"/>
        <v/>
      </c>
      <c r="H21" s="49"/>
      <c r="K21" s="7"/>
      <c r="L21" s="42"/>
    </row>
    <row r="22" spans="1:12" s="8" customFormat="1" ht="22.5" x14ac:dyDescent="0.2">
      <c r="A22" s="37">
        <v>10</v>
      </c>
      <c r="B22" s="35" t="s">
        <v>61</v>
      </c>
      <c r="C22" s="38" t="s">
        <v>51</v>
      </c>
      <c r="D22" s="58">
        <v>5</v>
      </c>
      <c r="E22" s="61">
        <v>170.02</v>
      </c>
      <c r="F22" s="56"/>
      <c r="G22" s="39" t="str">
        <f t="shared" si="0"/>
        <v/>
      </c>
      <c r="H22" s="49"/>
      <c r="K22" s="7"/>
      <c r="L22" s="42"/>
    </row>
    <row r="23" spans="1:12" s="8" customFormat="1" ht="22.5" x14ac:dyDescent="0.2">
      <c r="A23" s="37">
        <v>11</v>
      </c>
      <c r="B23" s="35" t="s">
        <v>62</v>
      </c>
      <c r="C23" s="38" t="s">
        <v>51</v>
      </c>
      <c r="D23" s="58">
        <v>5</v>
      </c>
      <c r="E23" s="61">
        <v>208</v>
      </c>
      <c r="F23" s="56"/>
      <c r="G23" s="39" t="str">
        <f t="shared" si="0"/>
        <v/>
      </c>
      <c r="H23" s="49"/>
      <c r="K23" s="7"/>
      <c r="L23" s="42"/>
    </row>
    <row r="24" spans="1:12" s="8" customFormat="1" ht="22.5" x14ac:dyDescent="0.2">
      <c r="A24" s="37">
        <v>12</v>
      </c>
      <c r="B24" s="35" t="s">
        <v>63</v>
      </c>
      <c r="C24" s="38" t="s">
        <v>51</v>
      </c>
      <c r="D24" s="58">
        <v>5</v>
      </c>
      <c r="E24" s="61">
        <v>258</v>
      </c>
      <c r="F24" s="56"/>
      <c r="G24" s="39" t="str">
        <f t="shared" si="0"/>
        <v/>
      </c>
      <c r="H24" s="49"/>
      <c r="K24" s="7"/>
      <c r="L24" s="42"/>
    </row>
    <row r="25" spans="1:12" s="8" customFormat="1" ht="45" x14ac:dyDescent="0.2">
      <c r="A25" s="37">
        <v>13</v>
      </c>
      <c r="B25" s="35" t="s">
        <v>64</v>
      </c>
      <c r="C25" s="38" t="s">
        <v>51</v>
      </c>
      <c r="D25" s="58">
        <v>20</v>
      </c>
      <c r="E25" s="61">
        <v>44.66</v>
      </c>
      <c r="F25" s="56"/>
      <c r="G25" s="39" t="str">
        <f t="shared" si="0"/>
        <v/>
      </c>
      <c r="H25" s="49"/>
      <c r="K25" s="7"/>
      <c r="L25" s="42"/>
    </row>
    <row r="26" spans="1:12" s="8" customFormat="1" ht="45" x14ac:dyDescent="0.2">
      <c r="A26" s="37">
        <v>14</v>
      </c>
      <c r="B26" s="35" t="s">
        <v>65</v>
      </c>
      <c r="C26" s="38" t="s">
        <v>51</v>
      </c>
      <c r="D26" s="58">
        <v>20</v>
      </c>
      <c r="E26" s="61">
        <v>50.21</v>
      </c>
      <c r="F26" s="56"/>
      <c r="G26" s="39" t="str">
        <f t="shared" si="0"/>
        <v/>
      </c>
      <c r="H26" s="49"/>
      <c r="K26" s="7"/>
      <c r="L26" s="42"/>
    </row>
    <row r="27" spans="1:12" s="8" customFormat="1" ht="11.25" x14ac:dyDescent="0.2">
      <c r="A27" s="37">
        <v>15</v>
      </c>
      <c r="B27" s="35" t="s">
        <v>66</v>
      </c>
      <c r="C27" s="38" t="s">
        <v>51</v>
      </c>
      <c r="D27" s="58">
        <v>5</v>
      </c>
      <c r="E27" s="61">
        <v>23.7</v>
      </c>
      <c r="F27" s="56"/>
      <c r="G27" s="39" t="str">
        <f t="shared" si="0"/>
        <v/>
      </c>
      <c r="H27" s="49"/>
      <c r="K27" s="7"/>
      <c r="L27" s="42"/>
    </row>
    <row r="28" spans="1:12" s="8" customFormat="1" ht="11.25" x14ac:dyDescent="0.2">
      <c r="A28" s="37">
        <v>16</v>
      </c>
      <c r="B28" s="35" t="s">
        <v>67</v>
      </c>
      <c r="C28" s="38" t="s">
        <v>51</v>
      </c>
      <c r="D28" s="58">
        <v>10</v>
      </c>
      <c r="E28" s="61">
        <v>44.66</v>
      </c>
      <c r="F28" s="56"/>
      <c r="G28" s="39" t="str">
        <f t="shared" si="0"/>
        <v/>
      </c>
      <c r="H28" s="49"/>
      <c r="K28" s="7"/>
      <c r="L28" s="42"/>
    </row>
    <row r="29" spans="1:12" s="8" customFormat="1" ht="11.25" x14ac:dyDescent="0.2">
      <c r="A29" s="37">
        <v>17</v>
      </c>
      <c r="B29" s="35" t="s">
        <v>68</v>
      </c>
      <c r="C29" s="38" t="s">
        <v>51</v>
      </c>
      <c r="D29" s="58">
        <v>15</v>
      </c>
      <c r="E29" s="61">
        <v>58.86</v>
      </c>
      <c r="F29" s="56"/>
      <c r="G29" s="39" t="str">
        <f t="shared" si="0"/>
        <v/>
      </c>
      <c r="H29" s="49"/>
      <c r="K29" s="7"/>
      <c r="L29" s="42"/>
    </row>
    <row r="30" spans="1:12" s="8" customFormat="1" ht="11.25" x14ac:dyDescent="0.2">
      <c r="A30" s="37">
        <v>18</v>
      </c>
      <c r="B30" s="35" t="s">
        <v>69</v>
      </c>
      <c r="C30" s="38" t="s">
        <v>51</v>
      </c>
      <c r="D30" s="58">
        <v>5</v>
      </c>
      <c r="E30" s="61">
        <v>13.83</v>
      </c>
      <c r="F30" s="56"/>
      <c r="G30" s="39" t="str">
        <f t="shared" si="0"/>
        <v/>
      </c>
      <c r="H30" s="49"/>
      <c r="K30" s="7"/>
      <c r="L30" s="42"/>
    </row>
    <row r="31" spans="1:12" s="8" customFormat="1" ht="11.25" x14ac:dyDescent="0.2">
      <c r="A31" s="37">
        <v>19</v>
      </c>
      <c r="B31" s="35" t="s">
        <v>70</v>
      </c>
      <c r="C31" s="38" t="s">
        <v>51</v>
      </c>
      <c r="D31" s="58">
        <v>5</v>
      </c>
      <c r="E31" s="61">
        <v>19.16</v>
      </c>
      <c r="F31" s="56"/>
      <c r="G31" s="39" t="str">
        <f t="shared" si="0"/>
        <v/>
      </c>
      <c r="H31" s="49"/>
      <c r="K31" s="7"/>
      <c r="L31" s="42"/>
    </row>
    <row r="32" spans="1:12" s="8" customFormat="1" ht="11.25" x14ac:dyDescent="0.2">
      <c r="A32" s="37">
        <v>20</v>
      </c>
      <c r="B32" s="35" t="s">
        <v>71</v>
      </c>
      <c r="C32" s="38" t="s">
        <v>51</v>
      </c>
      <c r="D32" s="58">
        <v>5</v>
      </c>
      <c r="E32" s="61">
        <v>23.7</v>
      </c>
      <c r="F32" s="56"/>
      <c r="G32" s="39" t="str">
        <f t="shared" si="0"/>
        <v/>
      </c>
      <c r="H32" s="49"/>
      <c r="K32" s="7"/>
      <c r="L32" s="42"/>
    </row>
    <row r="33" spans="1:12" s="8" customFormat="1" ht="11.25" x14ac:dyDescent="0.2">
      <c r="A33" s="37">
        <v>21</v>
      </c>
      <c r="B33" s="35" t="s">
        <v>72</v>
      </c>
      <c r="C33" s="38" t="s">
        <v>51</v>
      </c>
      <c r="D33" s="58">
        <v>5</v>
      </c>
      <c r="E33" s="61">
        <v>44.66</v>
      </c>
      <c r="F33" s="56"/>
      <c r="G33" s="39" t="str">
        <f t="shared" si="0"/>
        <v/>
      </c>
      <c r="H33" s="49"/>
      <c r="K33" s="7"/>
      <c r="L33" s="42"/>
    </row>
    <row r="34" spans="1:12" s="8" customFormat="1" ht="22.5" x14ac:dyDescent="0.2">
      <c r="A34" s="37">
        <v>22</v>
      </c>
      <c r="B34" s="35" t="s">
        <v>73</v>
      </c>
      <c r="C34" s="38" t="s">
        <v>51</v>
      </c>
      <c r="D34" s="58">
        <v>6</v>
      </c>
      <c r="E34" s="61">
        <v>122.73</v>
      </c>
      <c r="F34" s="56"/>
      <c r="G34" s="39" t="str">
        <f t="shared" si="0"/>
        <v/>
      </c>
      <c r="H34" s="49"/>
      <c r="K34" s="7"/>
      <c r="L34" s="42"/>
    </row>
    <row r="35" spans="1:12" s="8" customFormat="1" ht="22.5" x14ac:dyDescent="0.2">
      <c r="A35" s="37">
        <v>23</v>
      </c>
      <c r="B35" s="35" t="s">
        <v>74</v>
      </c>
      <c r="C35" s="38" t="s">
        <v>51</v>
      </c>
      <c r="D35" s="58">
        <v>250</v>
      </c>
      <c r="E35" s="61">
        <v>3.48</v>
      </c>
      <c r="F35" s="56"/>
      <c r="G35" s="39" t="str">
        <f t="shared" si="0"/>
        <v/>
      </c>
      <c r="H35" s="49"/>
      <c r="K35" s="7"/>
      <c r="L35" s="42"/>
    </row>
    <row r="36" spans="1:12" s="8" customFormat="1" ht="11.25" x14ac:dyDescent="0.2">
      <c r="A36" s="37">
        <v>24</v>
      </c>
      <c r="B36" s="35" t="s">
        <v>75</v>
      </c>
      <c r="C36" s="38" t="s">
        <v>51</v>
      </c>
      <c r="D36" s="58">
        <v>10</v>
      </c>
      <c r="E36" s="61">
        <v>114.95</v>
      </c>
      <c r="F36" s="56"/>
      <c r="G36" s="39" t="str">
        <f t="shared" si="0"/>
        <v/>
      </c>
      <c r="H36" s="49"/>
      <c r="K36" s="7"/>
      <c r="L36" s="42"/>
    </row>
    <row r="37" spans="1:12" s="8" customFormat="1" ht="11.25" x14ac:dyDescent="0.2">
      <c r="A37" s="37">
        <v>25</v>
      </c>
      <c r="B37" s="35" t="s">
        <v>76</v>
      </c>
      <c r="C37" s="38" t="s">
        <v>51</v>
      </c>
      <c r="D37" s="58">
        <v>15</v>
      </c>
      <c r="E37" s="61">
        <v>31.9</v>
      </c>
      <c r="F37" s="56"/>
      <c r="G37" s="39" t="str">
        <f t="shared" si="0"/>
        <v/>
      </c>
      <c r="H37" s="49"/>
      <c r="K37" s="7"/>
      <c r="L37" s="42"/>
    </row>
    <row r="38" spans="1:12" s="8" customFormat="1" ht="11.25" x14ac:dyDescent="0.2">
      <c r="A38" s="37">
        <v>26</v>
      </c>
      <c r="B38" s="35" t="s">
        <v>77</v>
      </c>
      <c r="C38" s="38" t="s">
        <v>47</v>
      </c>
      <c r="D38" s="58">
        <v>200</v>
      </c>
      <c r="E38" s="61">
        <v>6.48</v>
      </c>
      <c r="F38" s="56"/>
      <c r="G38" s="39" t="str">
        <f t="shared" si="0"/>
        <v/>
      </c>
      <c r="H38" s="49"/>
      <c r="K38" s="7"/>
      <c r="L38" s="42"/>
    </row>
    <row r="39" spans="1:12" s="8" customFormat="1" ht="11.25" x14ac:dyDescent="0.2">
      <c r="A39" s="37">
        <v>27</v>
      </c>
      <c r="B39" s="35" t="s">
        <v>78</v>
      </c>
      <c r="C39" s="38" t="s">
        <v>51</v>
      </c>
      <c r="D39" s="58">
        <v>10</v>
      </c>
      <c r="E39" s="61">
        <v>6.14</v>
      </c>
      <c r="F39" s="56"/>
      <c r="G39" s="39" t="str">
        <f t="shared" si="0"/>
        <v/>
      </c>
      <c r="H39" s="49"/>
      <c r="K39" s="7"/>
      <c r="L39" s="42"/>
    </row>
    <row r="40" spans="1:12" s="8" customFormat="1" ht="11.25" x14ac:dyDescent="0.2">
      <c r="A40" s="37">
        <v>28</v>
      </c>
      <c r="B40" s="35" t="s">
        <v>79</v>
      </c>
      <c r="C40" s="38" t="s">
        <v>50</v>
      </c>
      <c r="D40" s="58">
        <v>3500</v>
      </c>
      <c r="E40" s="61">
        <v>2.19</v>
      </c>
      <c r="F40" s="56"/>
      <c r="G40" s="39" t="str">
        <f t="shared" si="0"/>
        <v/>
      </c>
      <c r="H40" s="49"/>
      <c r="K40" s="7"/>
      <c r="L40" s="42"/>
    </row>
    <row r="41" spans="1:12" s="8" customFormat="1" ht="11.25" x14ac:dyDescent="0.2">
      <c r="A41" s="37">
        <v>29</v>
      </c>
      <c r="B41" s="35" t="s">
        <v>80</v>
      </c>
      <c r="C41" s="38" t="s">
        <v>51</v>
      </c>
      <c r="D41" s="58">
        <v>150</v>
      </c>
      <c r="E41" s="61">
        <v>2.85</v>
      </c>
      <c r="F41" s="56"/>
      <c r="G41" s="39" t="str">
        <f t="shared" si="0"/>
        <v/>
      </c>
      <c r="H41" s="49"/>
      <c r="K41" s="7"/>
      <c r="L41" s="42"/>
    </row>
    <row r="42" spans="1:12" s="8" customFormat="1" ht="11.25" x14ac:dyDescent="0.2">
      <c r="A42" s="37">
        <v>30</v>
      </c>
      <c r="B42" s="35" t="s">
        <v>81</v>
      </c>
      <c r="C42" s="38" t="s">
        <v>51</v>
      </c>
      <c r="D42" s="58">
        <v>150</v>
      </c>
      <c r="E42" s="61">
        <v>3.66</v>
      </c>
      <c r="F42" s="56"/>
      <c r="G42" s="39" t="str">
        <f t="shared" si="0"/>
        <v/>
      </c>
      <c r="H42" s="49"/>
      <c r="K42" s="7"/>
      <c r="L42" s="42"/>
    </row>
    <row r="43" spans="1:12" s="8" customFormat="1" ht="11.25" x14ac:dyDescent="0.2">
      <c r="A43" s="37">
        <v>31</v>
      </c>
      <c r="B43" s="35" t="s">
        <v>82</v>
      </c>
      <c r="C43" s="38" t="s">
        <v>51</v>
      </c>
      <c r="D43" s="58">
        <v>15</v>
      </c>
      <c r="E43" s="61">
        <v>13.96</v>
      </c>
      <c r="F43" s="56"/>
      <c r="G43" s="39" t="str">
        <f t="shared" si="0"/>
        <v/>
      </c>
      <c r="H43" s="49"/>
      <c r="K43" s="7"/>
      <c r="L43" s="42"/>
    </row>
    <row r="44" spans="1:12" s="8" customFormat="1" ht="22.5" x14ac:dyDescent="0.2">
      <c r="A44" s="37">
        <v>32</v>
      </c>
      <c r="B44" s="35" t="s">
        <v>83</v>
      </c>
      <c r="C44" s="38" t="s">
        <v>51</v>
      </c>
      <c r="D44" s="58">
        <v>45000</v>
      </c>
      <c r="E44" s="61">
        <v>0.19</v>
      </c>
      <c r="F44" s="56"/>
      <c r="G44" s="39" t="str">
        <f t="shared" si="0"/>
        <v/>
      </c>
      <c r="H44" s="49"/>
      <c r="K44" s="7"/>
      <c r="L44" s="42"/>
    </row>
    <row r="45" spans="1:12" s="8" customFormat="1" ht="11.25" x14ac:dyDescent="0.2">
      <c r="A45" s="37">
        <v>33</v>
      </c>
      <c r="B45" s="35" t="s">
        <v>84</v>
      </c>
      <c r="C45" s="38" t="s">
        <v>51</v>
      </c>
      <c r="D45" s="58">
        <v>120</v>
      </c>
      <c r="E45" s="61">
        <v>1.49</v>
      </c>
      <c r="F45" s="56"/>
      <c r="G45" s="39" t="str">
        <f t="shared" si="0"/>
        <v/>
      </c>
      <c r="H45" s="49"/>
      <c r="K45" s="7"/>
      <c r="L45" s="42"/>
    </row>
    <row r="46" spans="1:12" s="8" customFormat="1" ht="11.25" x14ac:dyDescent="0.2">
      <c r="A46" s="37">
        <v>34</v>
      </c>
      <c r="B46" s="35" t="s">
        <v>85</v>
      </c>
      <c r="C46" s="38" t="s">
        <v>49</v>
      </c>
      <c r="D46" s="58">
        <v>10000</v>
      </c>
      <c r="E46" s="61">
        <v>5.05</v>
      </c>
      <c r="F46" s="56"/>
      <c r="G46" s="39" t="str">
        <f t="shared" si="0"/>
        <v/>
      </c>
      <c r="H46" s="49"/>
      <c r="K46" s="7"/>
      <c r="L46" s="42"/>
    </row>
    <row r="47" spans="1:12" s="8" customFormat="1" ht="11.25" x14ac:dyDescent="0.2">
      <c r="A47" s="37">
        <v>35</v>
      </c>
      <c r="B47" s="35" t="s">
        <v>86</v>
      </c>
      <c r="C47" s="38" t="s">
        <v>87</v>
      </c>
      <c r="D47" s="58">
        <v>3000</v>
      </c>
      <c r="E47" s="61">
        <v>2.77</v>
      </c>
      <c r="F47" s="56"/>
      <c r="G47" s="39" t="str">
        <f t="shared" si="0"/>
        <v/>
      </c>
      <c r="H47" s="49"/>
      <c r="K47" s="7"/>
      <c r="L47" s="42"/>
    </row>
    <row r="48" spans="1:12" s="8" customFormat="1" ht="11.25" x14ac:dyDescent="0.2">
      <c r="A48" s="37">
        <v>36</v>
      </c>
      <c r="B48" s="35" t="s">
        <v>88</v>
      </c>
      <c r="C48" s="38" t="s">
        <v>87</v>
      </c>
      <c r="D48" s="58">
        <v>2000</v>
      </c>
      <c r="E48" s="61">
        <v>2.9</v>
      </c>
      <c r="F48" s="56"/>
      <c r="G48" s="39" t="str">
        <f t="shared" si="0"/>
        <v/>
      </c>
      <c r="H48" s="49"/>
      <c r="K48" s="7"/>
      <c r="L48" s="42"/>
    </row>
    <row r="49" spans="1:12" s="8" customFormat="1" ht="22.5" x14ac:dyDescent="0.2">
      <c r="A49" s="37">
        <v>37</v>
      </c>
      <c r="B49" s="35" t="s">
        <v>89</v>
      </c>
      <c r="C49" s="38" t="s">
        <v>51</v>
      </c>
      <c r="D49" s="58">
        <v>30000</v>
      </c>
      <c r="E49" s="61">
        <v>0.89</v>
      </c>
      <c r="F49" s="56"/>
      <c r="G49" s="39" t="str">
        <f t="shared" si="0"/>
        <v/>
      </c>
      <c r="H49" s="49"/>
      <c r="K49" s="7"/>
      <c r="L49" s="42"/>
    </row>
    <row r="50" spans="1:12" s="8" customFormat="1" ht="11.25" x14ac:dyDescent="0.2">
      <c r="A50" s="37">
        <v>38</v>
      </c>
      <c r="B50" s="35" t="s">
        <v>90</v>
      </c>
      <c r="C50" s="38" t="s">
        <v>47</v>
      </c>
      <c r="D50" s="58">
        <v>3000</v>
      </c>
      <c r="E50" s="61">
        <v>2.59</v>
      </c>
      <c r="F50" s="56"/>
      <c r="G50" s="39" t="str">
        <f t="shared" si="0"/>
        <v/>
      </c>
      <c r="H50" s="49"/>
      <c r="K50" s="7"/>
      <c r="L50" s="42"/>
    </row>
    <row r="51" spans="1:12" s="8" customFormat="1" ht="11.25" x14ac:dyDescent="0.2">
      <c r="A51" s="37">
        <v>39</v>
      </c>
      <c r="B51" s="35" t="s">
        <v>91</v>
      </c>
      <c r="C51" s="38" t="s">
        <v>47</v>
      </c>
      <c r="D51" s="58">
        <v>350</v>
      </c>
      <c r="E51" s="61">
        <v>9.33</v>
      </c>
      <c r="F51" s="56"/>
      <c r="G51" s="39" t="str">
        <f t="shared" si="0"/>
        <v/>
      </c>
      <c r="H51" s="49"/>
      <c r="K51" s="7"/>
      <c r="L51" s="42"/>
    </row>
    <row r="52" spans="1:12" s="8" customFormat="1" ht="22.5" x14ac:dyDescent="0.2">
      <c r="A52" s="37">
        <v>40</v>
      </c>
      <c r="B52" s="35" t="s">
        <v>92</v>
      </c>
      <c r="C52" s="38" t="s">
        <v>47</v>
      </c>
      <c r="D52" s="58">
        <v>3000</v>
      </c>
      <c r="E52" s="61">
        <v>1.44</v>
      </c>
      <c r="F52" s="56"/>
      <c r="G52" s="39" t="str">
        <f t="shared" si="0"/>
        <v/>
      </c>
      <c r="H52" s="49"/>
      <c r="K52" s="7"/>
      <c r="L52" s="42"/>
    </row>
    <row r="53" spans="1:12" s="8" customFormat="1" ht="11.25" x14ac:dyDescent="0.2">
      <c r="A53" s="37">
        <v>41</v>
      </c>
      <c r="B53" s="35" t="s">
        <v>93</v>
      </c>
      <c r="C53" s="38" t="s">
        <v>87</v>
      </c>
      <c r="D53" s="58">
        <v>100</v>
      </c>
      <c r="E53" s="61">
        <v>7.42</v>
      </c>
      <c r="F53" s="56"/>
      <c r="G53" s="39" t="str">
        <f t="shared" si="0"/>
        <v/>
      </c>
      <c r="H53" s="49"/>
      <c r="K53" s="7"/>
      <c r="L53" s="42"/>
    </row>
    <row r="54" spans="1:12" s="8" customFormat="1" ht="11.25" x14ac:dyDescent="0.2">
      <c r="A54" s="37">
        <v>42</v>
      </c>
      <c r="B54" s="35" t="s">
        <v>94</v>
      </c>
      <c r="C54" s="38" t="s">
        <v>95</v>
      </c>
      <c r="D54" s="58">
        <v>100</v>
      </c>
      <c r="E54" s="61">
        <v>22.12</v>
      </c>
      <c r="F54" s="56"/>
      <c r="G54" s="39" t="str">
        <f t="shared" si="0"/>
        <v/>
      </c>
      <c r="H54" s="49"/>
      <c r="K54" s="7"/>
      <c r="L54" s="42"/>
    </row>
    <row r="55" spans="1:12" s="8" customFormat="1" ht="11.25" x14ac:dyDescent="0.2">
      <c r="A55" s="37">
        <v>43</v>
      </c>
      <c r="B55" s="35" t="s">
        <v>96</v>
      </c>
      <c r="C55" s="38" t="s">
        <v>51</v>
      </c>
      <c r="D55" s="58">
        <v>1500</v>
      </c>
      <c r="E55" s="61">
        <v>1.1200000000000001</v>
      </c>
      <c r="F55" s="56"/>
      <c r="G55" s="39" t="str">
        <f t="shared" si="0"/>
        <v/>
      </c>
      <c r="H55" s="49"/>
      <c r="K55" s="7"/>
      <c r="L55" s="42"/>
    </row>
    <row r="56" spans="1:12" s="8" customFormat="1" ht="11.25" x14ac:dyDescent="0.2">
      <c r="A56" s="37">
        <v>44</v>
      </c>
      <c r="B56" s="35" t="s">
        <v>97</v>
      </c>
      <c r="C56" s="38" t="s">
        <v>51</v>
      </c>
      <c r="D56" s="58">
        <v>100</v>
      </c>
      <c r="E56" s="61">
        <v>3</v>
      </c>
      <c r="F56" s="56"/>
      <c r="G56" s="39" t="str">
        <f t="shared" si="0"/>
        <v/>
      </c>
      <c r="H56" s="49"/>
      <c r="K56" s="7"/>
      <c r="L56" s="42"/>
    </row>
    <row r="57" spans="1:12" s="8" customFormat="1" ht="11.25" x14ac:dyDescent="0.2">
      <c r="A57" s="37">
        <v>45</v>
      </c>
      <c r="B57" s="35" t="s">
        <v>98</v>
      </c>
      <c r="C57" s="38" t="s">
        <v>47</v>
      </c>
      <c r="D57" s="58">
        <v>1000</v>
      </c>
      <c r="E57" s="61">
        <v>14.34</v>
      </c>
      <c r="F57" s="56"/>
      <c r="G57" s="39" t="str">
        <f t="shared" si="0"/>
        <v/>
      </c>
      <c r="H57" s="49"/>
      <c r="K57" s="7"/>
      <c r="L57" s="42"/>
    </row>
    <row r="58" spans="1:12" s="8" customFormat="1" ht="11.25" x14ac:dyDescent="0.2">
      <c r="A58" s="37">
        <v>46</v>
      </c>
      <c r="B58" s="35" t="s">
        <v>99</v>
      </c>
      <c r="C58" s="38" t="s">
        <v>51</v>
      </c>
      <c r="D58" s="58">
        <v>8</v>
      </c>
      <c r="E58" s="61">
        <v>24.97</v>
      </c>
      <c r="F58" s="56"/>
      <c r="G58" s="39" t="str">
        <f t="shared" si="0"/>
        <v/>
      </c>
      <c r="H58" s="49"/>
      <c r="K58" s="7"/>
      <c r="L58" s="42"/>
    </row>
    <row r="59" spans="1:12" s="8" customFormat="1" ht="11.25" x14ac:dyDescent="0.2">
      <c r="A59" s="37">
        <v>47</v>
      </c>
      <c r="B59" s="35" t="s">
        <v>100</v>
      </c>
      <c r="C59" s="38" t="s">
        <v>51</v>
      </c>
      <c r="D59" s="58">
        <v>120</v>
      </c>
      <c r="E59" s="61">
        <v>3.5</v>
      </c>
      <c r="F59" s="56"/>
      <c r="G59" s="39" t="str">
        <f t="shared" si="0"/>
        <v/>
      </c>
      <c r="H59" s="49"/>
      <c r="K59" s="7"/>
      <c r="L59" s="42"/>
    </row>
    <row r="60" spans="1:12" s="8" customFormat="1" ht="11.25" x14ac:dyDescent="0.2">
      <c r="A60" s="37">
        <v>48</v>
      </c>
      <c r="B60" s="35" t="s">
        <v>101</v>
      </c>
      <c r="C60" s="38" t="s">
        <v>51</v>
      </c>
      <c r="D60" s="58">
        <v>200</v>
      </c>
      <c r="E60" s="61">
        <v>6.61</v>
      </c>
      <c r="F60" s="56"/>
      <c r="G60" s="39" t="str">
        <f t="shared" si="0"/>
        <v/>
      </c>
      <c r="H60" s="49"/>
      <c r="K60" s="7"/>
      <c r="L60" s="42"/>
    </row>
    <row r="61" spans="1:12" s="8" customFormat="1" ht="11.25" x14ac:dyDescent="0.2">
      <c r="A61" s="37">
        <v>49</v>
      </c>
      <c r="B61" s="35" t="s">
        <v>102</v>
      </c>
      <c r="C61" s="38" t="s">
        <v>48</v>
      </c>
      <c r="D61" s="58">
        <v>350</v>
      </c>
      <c r="E61" s="61">
        <v>3.73</v>
      </c>
      <c r="F61" s="56"/>
      <c r="G61" s="39" t="str">
        <f t="shared" si="0"/>
        <v/>
      </c>
      <c r="H61" s="49"/>
      <c r="K61" s="7"/>
      <c r="L61" s="42"/>
    </row>
    <row r="62" spans="1:12" s="8" customFormat="1" ht="11.25" x14ac:dyDescent="0.2">
      <c r="A62" s="37">
        <v>50</v>
      </c>
      <c r="B62" s="35" t="s">
        <v>103</v>
      </c>
      <c r="C62" s="38" t="s">
        <v>104</v>
      </c>
      <c r="D62" s="58">
        <v>300</v>
      </c>
      <c r="E62" s="61">
        <v>3.8</v>
      </c>
      <c r="F62" s="56"/>
      <c r="G62" s="39" t="str">
        <f t="shared" si="0"/>
        <v/>
      </c>
      <c r="H62" s="49"/>
      <c r="K62" s="7"/>
      <c r="L62" s="42"/>
    </row>
    <row r="63" spans="1:12" s="8" customFormat="1" ht="11.25" x14ac:dyDescent="0.2">
      <c r="A63" s="37">
        <v>51</v>
      </c>
      <c r="B63" s="35" t="s">
        <v>105</v>
      </c>
      <c r="C63" s="38" t="s">
        <v>51</v>
      </c>
      <c r="D63" s="58">
        <v>5</v>
      </c>
      <c r="E63" s="61">
        <v>36.950000000000003</v>
      </c>
      <c r="F63" s="56"/>
      <c r="G63" s="39" t="str">
        <f t="shared" si="0"/>
        <v/>
      </c>
      <c r="H63" s="49"/>
      <c r="K63" s="7"/>
      <c r="L63" s="42"/>
    </row>
    <row r="64" spans="1:12" s="8" customFormat="1" ht="11.25" x14ac:dyDescent="0.2">
      <c r="A64" s="37">
        <v>52</v>
      </c>
      <c r="B64" s="35" t="s">
        <v>106</v>
      </c>
      <c r="C64" s="38" t="s">
        <v>51</v>
      </c>
      <c r="D64" s="58">
        <v>5</v>
      </c>
      <c r="E64" s="61">
        <v>32.42</v>
      </c>
      <c r="F64" s="56"/>
      <c r="G64" s="39" t="str">
        <f t="shared" si="0"/>
        <v/>
      </c>
      <c r="H64" s="49"/>
      <c r="K64" s="7"/>
      <c r="L64" s="42"/>
    </row>
    <row r="65" spans="1:12" s="8" customFormat="1" ht="11.25" x14ac:dyDescent="0.2">
      <c r="A65" s="37">
        <v>53</v>
      </c>
      <c r="B65" s="35" t="s">
        <v>107</v>
      </c>
      <c r="C65" s="38" t="s">
        <v>51</v>
      </c>
      <c r="D65" s="58">
        <v>300</v>
      </c>
      <c r="E65" s="61">
        <v>3.38</v>
      </c>
      <c r="F65" s="56"/>
      <c r="G65" s="39" t="str">
        <f t="shared" si="0"/>
        <v/>
      </c>
      <c r="H65" s="49"/>
      <c r="K65" s="7"/>
      <c r="L65" s="42"/>
    </row>
    <row r="66" spans="1:12" s="8" customFormat="1" ht="11.25" x14ac:dyDescent="0.2">
      <c r="A66" s="37">
        <v>54</v>
      </c>
      <c r="B66" s="35" t="s">
        <v>108</v>
      </c>
      <c r="C66" s="38" t="s">
        <v>51</v>
      </c>
      <c r="D66" s="58">
        <v>6</v>
      </c>
      <c r="E66" s="61">
        <v>13</v>
      </c>
      <c r="F66" s="56"/>
      <c r="G66" s="39" t="str">
        <f t="shared" si="0"/>
        <v/>
      </c>
      <c r="H66" s="49"/>
      <c r="K66" s="7"/>
      <c r="L66" s="42"/>
    </row>
    <row r="67" spans="1:12" s="8" customFormat="1" ht="22.5" x14ac:dyDescent="0.2">
      <c r="A67" s="37">
        <v>55</v>
      </c>
      <c r="B67" s="35" t="s">
        <v>109</v>
      </c>
      <c r="C67" s="38" t="s">
        <v>51</v>
      </c>
      <c r="D67" s="58">
        <v>30</v>
      </c>
      <c r="E67" s="61">
        <v>26.9</v>
      </c>
      <c r="F67" s="56"/>
      <c r="G67" s="39" t="str">
        <f t="shared" si="0"/>
        <v/>
      </c>
      <c r="H67" s="49"/>
      <c r="K67" s="7"/>
      <c r="L67" s="42"/>
    </row>
    <row r="68" spans="1:12" s="8" customFormat="1" ht="11.25" x14ac:dyDescent="0.2">
      <c r="A68" s="37">
        <v>56</v>
      </c>
      <c r="B68" s="35" t="s">
        <v>110</v>
      </c>
      <c r="C68" s="38" t="s">
        <v>51</v>
      </c>
      <c r="D68" s="58">
        <v>70</v>
      </c>
      <c r="E68" s="61">
        <v>35</v>
      </c>
      <c r="F68" s="56"/>
      <c r="G68" s="39" t="str">
        <f t="shared" si="0"/>
        <v/>
      </c>
      <c r="H68" s="49"/>
      <c r="K68" s="7"/>
      <c r="L68" s="42"/>
    </row>
    <row r="69" spans="1:12" s="8" customFormat="1" ht="11.25" x14ac:dyDescent="0.2">
      <c r="A69" s="37">
        <v>57</v>
      </c>
      <c r="B69" s="35" t="s">
        <v>111</v>
      </c>
      <c r="C69" s="38" t="s">
        <v>51</v>
      </c>
      <c r="D69" s="58">
        <v>5</v>
      </c>
      <c r="E69" s="61">
        <v>65</v>
      </c>
      <c r="F69" s="56"/>
      <c r="G69" s="39" t="str">
        <f t="shared" si="0"/>
        <v/>
      </c>
      <c r="H69" s="49"/>
      <c r="K69" s="7"/>
      <c r="L69" s="42"/>
    </row>
    <row r="70" spans="1:12" s="8" customFormat="1" ht="11.25" x14ac:dyDescent="0.2">
      <c r="A70" s="37">
        <v>58</v>
      </c>
      <c r="B70" s="35" t="s">
        <v>112</v>
      </c>
      <c r="C70" s="38" t="s">
        <v>87</v>
      </c>
      <c r="D70" s="58">
        <v>1000</v>
      </c>
      <c r="E70" s="61">
        <v>2.2999999999999998</v>
      </c>
      <c r="F70" s="56"/>
      <c r="G70" s="39" t="str">
        <f t="shared" si="0"/>
        <v/>
      </c>
      <c r="H70" s="49"/>
      <c r="K70" s="7"/>
      <c r="L70" s="42"/>
    </row>
    <row r="71" spans="1:12" s="8" customFormat="1" ht="11.25" x14ac:dyDescent="0.2">
      <c r="A71" s="37">
        <v>59</v>
      </c>
      <c r="B71" s="35" t="s">
        <v>113</v>
      </c>
      <c r="C71" s="38" t="s">
        <v>51</v>
      </c>
      <c r="D71" s="58">
        <v>6</v>
      </c>
      <c r="E71" s="61">
        <v>49.99</v>
      </c>
      <c r="F71" s="56"/>
      <c r="G71" s="39" t="str">
        <f t="shared" si="0"/>
        <v/>
      </c>
      <c r="H71" s="49"/>
      <c r="K71" s="7"/>
      <c r="L71" s="42"/>
    </row>
    <row r="72" spans="1:12" s="8" customFormat="1" ht="11.25" x14ac:dyDescent="0.2">
      <c r="A72" s="37">
        <v>60</v>
      </c>
      <c r="B72" s="35" t="s">
        <v>114</v>
      </c>
      <c r="C72" s="38" t="s">
        <v>51</v>
      </c>
      <c r="D72" s="58">
        <v>6</v>
      </c>
      <c r="E72" s="61">
        <v>13.59</v>
      </c>
      <c r="F72" s="56"/>
      <c r="G72" s="39" t="str">
        <f t="shared" si="0"/>
        <v/>
      </c>
      <c r="H72" s="49"/>
      <c r="K72" s="7"/>
      <c r="L72" s="42"/>
    </row>
    <row r="73" spans="1:12" s="8" customFormat="1" ht="22.5" x14ac:dyDescent="0.2">
      <c r="A73" s="37">
        <v>61</v>
      </c>
      <c r="B73" s="35" t="s">
        <v>115</v>
      </c>
      <c r="C73" s="38" t="s">
        <v>51</v>
      </c>
      <c r="D73" s="58">
        <v>300</v>
      </c>
      <c r="E73" s="61">
        <v>5</v>
      </c>
      <c r="F73" s="56"/>
      <c r="G73" s="39" t="str">
        <f t="shared" si="0"/>
        <v/>
      </c>
      <c r="H73" s="49"/>
      <c r="K73" s="7"/>
      <c r="L73" s="42"/>
    </row>
    <row r="74" spans="1:12" s="8" customFormat="1" ht="11.25" x14ac:dyDescent="0.2">
      <c r="A74" s="37">
        <v>62</v>
      </c>
      <c r="B74" s="35" t="s">
        <v>116</v>
      </c>
      <c r="C74" s="38" t="s">
        <v>51</v>
      </c>
      <c r="D74" s="58">
        <v>230</v>
      </c>
      <c r="E74" s="61">
        <v>235.9</v>
      </c>
      <c r="F74" s="56"/>
      <c r="G74" s="39" t="str">
        <f t="shared" si="0"/>
        <v/>
      </c>
      <c r="H74" s="49"/>
      <c r="K74" s="7"/>
      <c r="L74" s="42"/>
    </row>
    <row r="75" spans="1:12" s="8" customFormat="1" ht="11.25" x14ac:dyDescent="0.2">
      <c r="A75" s="37">
        <v>63</v>
      </c>
      <c r="B75" s="35" t="s">
        <v>117</v>
      </c>
      <c r="C75" s="38" t="s">
        <v>47</v>
      </c>
      <c r="D75" s="58">
        <v>400</v>
      </c>
      <c r="E75" s="61">
        <v>3.45</v>
      </c>
      <c r="F75" s="56"/>
      <c r="G75" s="39" t="str">
        <f t="shared" si="0"/>
        <v/>
      </c>
      <c r="H75" s="49"/>
      <c r="K75" s="7"/>
      <c r="L75" s="42"/>
    </row>
    <row r="76" spans="1:12" s="8" customFormat="1" ht="11.25" x14ac:dyDescent="0.2">
      <c r="A76" s="37">
        <v>64</v>
      </c>
      <c r="B76" s="35" t="s">
        <v>118</v>
      </c>
      <c r="C76" s="38" t="s">
        <v>51</v>
      </c>
      <c r="D76" s="58">
        <v>200</v>
      </c>
      <c r="E76" s="61">
        <v>4.0599999999999996</v>
      </c>
      <c r="F76" s="56"/>
      <c r="G76" s="39" t="str">
        <f t="shared" si="0"/>
        <v/>
      </c>
      <c r="H76" s="49"/>
      <c r="K76" s="7"/>
      <c r="L76" s="42"/>
    </row>
    <row r="77" spans="1:12" s="8" customFormat="1" ht="11.25" x14ac:dyDescent="0.2">
      <c r="A77" s="37">
        <v>65</v>
      </c>
      <c r="B77" s="35" t="s">
        <v>119</v>
      </c>
      <c r="C77" s="38" t="s">
        <v>47</v>
      </c>
      <c r="D77" s="58">
        <v>1072</v>
      </c>
      <c r="E77" s="61">
        <v>7.75</v>
      </c>
      <c r="F77" s="56"/>
      <c r="G77" s="39" t="str">
        <f t="shared" si="0"/>
        <v/>
      </c>
      <c r="H77" s="49"/>
      <c r="K77" s="7"/>
      <c r="L77" s="42"/>
    </row>
    <row r="78" spans="1:12" s="8" customFormat="1" ht="11.25" x14ac:dyDescent="0.2">
      <c r="A78" s="37">
        <v>66</v>
      </c>
      <c r="B78" s="35" t="s">
        <v>120</v>
      </c>
      <c r="C78" s="38" t="s">
        <v>51</v>
      </c>
      <c r="D78" s="58">
        <v>50</v>
      </c>
      <c r="E78" s="61">
        <v>1029.51</v>
      </c>
      <c r="F78" s="56"/>
      <c r="G78" s="39" t="str">
        <f t="shared" ref="G78:G133" si="1">IF(F78="","",IF(ISTEXT(F78),"NC",F78*D78))</f>
        <v/>
      </c>
      <c r="H78" s="49"/>
      <c r="K78" s="7"/>
      <c r="L78" s="42"/>
    </row>
    <row r="79" spans="1:12" s="8" customFormat="1" ht="11.25" x14ac:dyDescent="0.2">
      <c r="A79" s="37">
        <v>67</v>
      </c>
      <c r="B79" s="35" t="s">
        <v>121</v>
      </c>
      <c r="C79" s="38" t="s">
        <v>51</v>
      </c>
      <c r="D79" s="58">
        <v>40</v>
      </c>
      <c r="E79" s="61">
        <v>694.26</v>
      </c>
      <c r="F79" s="56"/>
      <c r="G79" s="39" t="str">
        <f t="shared" si="1"/>
        <v/>
      </c>
      <c r="H79" s="49"/>
      <c r="K79" s="7"/>
      <c r="L79" s="42"/>
    </row>
    <row r="80" spans="1:12" s="8" customFormat="1" ht="11.25" x14ac:dyDescent="0.2">
      <c r="A80" s="37">
        <v>68</v>
      </c>
      <c r="B80" s="35" t="s">
        <v>122</v>
      </c>
      <c r="C80" s="38" t="s">
        <v>51</v>
      </c>
      <c r="D80" s="58">
        <v>40</v>
      </c>
      <c r="E80" s="61">
        <v>1340.5</v>
      </c>
      <c r="F80" s="56"/>
      <c r="G80" s="39" t="str">
        <f t="shared" si="1"/>
        <v/>
      </c>
      <c r="H80" s="49"/>
      <c r="K80" s="7"/>
      <c r="L80" s="42"/>
    </row>
    <row r="81" spans="1:12" s="8" customFormat="1" ht="11.25" x14ac:dyDescent="0.2">
      <c r="A81" s="37">
        <v>69</v>
      </c>
      <c r="B81" s="35" t="s">
        <v>123</v>
      </c>
      <c r="C81" s="38" t="s">
        <v>51</v>
      </c>
      <c r="D81" s="58">
        <v>30</v>
      </c>
      <c r="E81" s="61">
        <v>259</v>
      </c>
      <c r="F81" s="56"/>
      <c r="G81" s="39" t="str">
        <f t="shared" si="1"/>
        <v/>
      </c>
      <c r="H81" s="49"/>
      <c r="K81" s="7"/>
      <c r="L81" s="42"/>
    </row>
    <row r="82" spans="1:12" s="8" customFormat="1" ht="11.25" x14ac:dyDescent="0.2">
      <c r="A82" s="37">
        <v>70</v>
      </c>
      <c r="B82" s="35" t="s">
        <v>124</v>
      </c>
      <c r="C82" s="38" t="s">
        <v>51</v>
      </c>
      <c r="D82" s="58">
        <v>30</v>
      </c>
      <c r="E82" s="61">
        <v>784.7</v>
      </c>
      <c r="F82" s="56"/>
      <c r="G82" s="39" t="str">
        <f t="shared" si="1"/>
        <v/>
      </c>
      <c r="H82" s="49"/>
      <c r="K82" s="7"/>
      <c r="L82" s="42"/>
    </row>
    <row r="83" spans="1:12" s="8" customFormat="1" ht="11.25" x14ac:dyDescent="0.2">
      <c r="A83" s="37">
        <v>71</v>
      </c>
      <c r="B83" s="35" t="s">
        <v>125</v>
      </c>
      <c r="C83" s="38" t="s">
        <v>47</v>
      </c>
      <c r="D83" s="58">
        <v>250</v>
      </c>
      <c r="E83" s="61">
        <v>4.8499999999999996</v>
      </c>
      <c r="F83" s="56"/>
      <c r="G83" s="39" t="str">
        <f t="shared" si="1"/>
        <v/>
      </c>
      <c r="H83" s="49"/>
      <c r="K83" s="7"/>
      <c r="L83" s="42"/>
    </row>
    <row r="84" spans="1:12" s="8" customFormat="1" ht="11.25" x14ac:dyDescent="0.2">
      <c r="A84" s="37">
        <v>72</v>
      </c>
      <c r="B84" s="35" t="s">
        <v>126</v>
      </c>
      <c r="C84" s="38" t="s">
        <v>127</v>
      </c>
      <c r="D84" s="58">
        <v>400</v>
      </c>
      <c r="E84" s="61">
        <v>6</v>
      </c>
      <c r="F84" s="56"/>
      <c r="G84" s="39" t="str">
        <f t="shared" si="1"/>
        <v/>
      </c>
      <c r="H84" s="49"/>
      <c r="K84" s="7"/>
      <c r="L84" s="42"/>
    </row>
    <row r="85" spans="1:12" s="8" customFormat="1" ht="11.25" x14ac:dyDescent="0.2">
      <c r="A85" s="37">
        <v>73</v>
      </c>
      <c r="B85" s="35" t="s">
        <v>128</v>
      </c>
      <c r="C85" s="38" t="s">
        <v>127</v>
      </c>
      <c r="D85" s="58">
        <v>100</v>
      </c>
      <c r="E85" s="61">
        <v>6</v>
      </c>
      <c r="F85" s="56"/>
      <c r="G85" s="39" t="str">
        <f t="shared" si="1"/>
        <v/>
      </c>
      <c r="H85" s="49"/>
      <c r="K85" s="7"/>
      <c r="L85" s="42"/>
    </row>
    <row r="86" spans="1:12" s="8" customFormat="1" ht="22.5" x14ac:dyDescent="0.2">
      <c r="A86" s="37">
        <v>74</v>
      </c>
      <c r="B86" s="35" t="s">
        <v>129</v>
      </c>
      <c r="C86" s="38" t="s">
        <v>51</v>
      </c>
      <c r="D86" s="58">
        <v>15</v>
      </c>
      <c r="E86" s="61">
        <v>182</v>
      </c>
      <c r="F86" s="56"/>
      <c r="G86" s="39" t="str">
        <f t="shared" si="1"/>
        <v/>
      </c>
      <c r="H86" s="49"/>
      <c r="K86" s="7"/>
      <c r="L86" s="42"/>
    </row>
    <row r="87" spans="1:12" s="8" customFormat="1" ht="11.25" x14ac:dyDescent="0.2">
      <c r="A87" s="37">
        <v>75</v>
      </c>
      <c r="B87" s="35" t="s">
        <v>130</v>
      </c>
      <c r="C87" s="38" t="s">
        <v>51</v>
      </c>
      <c r="D87" s="58">
        <v>50</v>
      </c>
      <c r="E87" s="61">
        <v>8</v>
      </c>
      <c r="F87" s="56"/>
      <c r="G87" s="39" t="str">
        <f t="shared" si="1"/>
        <v/>
      </c>
      <c r="H87" s="49"/>
      <c r="K87" s="7"/>
      <c r="L87" s="42"/>
    </row>
    <row r="88" spans="1:12" s="8" customFormat="1" ht="11.25" x14ac:dyDescent="0.2">
      <c r="A88" s="37">
        <v>76</v>
      </c>
      <c r="B88" s="35" t="s">
        <v>131</v>
      </c>
      <c r="C88" s="38" t="s">
        <v>48</v>
      </c>
      <c r="D88" s="58">
        <v>450</v>
      </c>
      <c r="E88" s="61">
        <v>2</v>
      </c>
      <c r="F88" s="56"/>
      <c r="G88" s="39" t="str">
        <f t="shared" si="1"/>
        <v/>
      </c>
      <c r="H88" s="49"/>
      <c r="K88" s="7"/>
      <c r="L88" s="42"/>
    </row>
    <row r="89" spans="1:12" s="8" customFormat="1" ht="22.5" x14ac:dyDescent="0.2">
      <c r="A89" s="37">
        <v>77</v>
      </c>
      <c r="B89" s="35" t="s">
        <v>132</v>
      </c>
      <c r="C89" s="38" t="s">
        <v>51</v>
      </c>
      <c r="D89" s="58">
        <v>5</v>
      </c>
      <c r="E89" s="61">
        <v>77.400000000000006</v>
      </c>
      <c r="F89" s="56"/>
      <c r="G89" s="39" t="str">
        <f t="shared" si="1"/>
        <v/>
      </c>
      <c r="H89" s="49"/>
      <c r="K89" s="7"/>
      <c r="L89" s="42"/>
    </row>
    <row r="90" spans="1:12" s="8" customFormat="1" ht="22.5" x14ac:dyDescent="0.2">
      <c r="A90" s="37">
        <v>78</v>
      </c>
      <c r="B90" s="35" t="s">
        <v>133</v>
      </c>
      <c r="C90" s="38" t="s">
        <v>51</v>
      </c>
      <c r="D90" s="58">
        <v>5</v>
      </c>
      <c r="E90" s="61">
        <v>80</v>
      </c>
      <c r="F90" s="56"/>
      <c r="G90" s="39" t="str">
        <f t="shared" si="1"/>
        <v/>
      </c>
      <c r="H90" s="49"/>
      <c r="K90" s="7"/>
      <c r="L90" s="42"/>
    </row>
    <row r="91" spans="1:12" s="8" customFormat="1" ht="22.5" x14ac:dyDescent="0.2">
      <c r="A91" s="37">
        <v>79</v>
      </c>
      <c r="B91" s="35" t="s">
        <v>134</v>
      </c>
      <c r="C91" s="38" t="s">
        <v>51</v>
      </c>
      <c r="D91" s="58">
        <v>5</v>
      </c>
      <c r="E91" s="61">
        <v>126.5</v>
      </c>
      <c r="F91" s="56"/>
      <c r="G91" s="39" t="str">
        <f t="shared" si="1"/>
        <v/>
      </c>
      <c r="H91" s="49"/>
      <c r="K91" s="7"/>
      <c r="L91" s="42"/>
    </row>
    <row r="92" spans="1:12" s="8" customFormat="1" ht="22.5" x14ac:dyDescent="0.2">
      <c r="A92" s="37">
        <v>80</v>
      </c>
      <c r="B92" s="35" t="s">
        <v>135</v>
      </c>
      <c r="C92" s="38" t="s">
        <v>51</v>
      </c>
      <c r="D92" s="58">
        <v>5</v>
      </c>
      <c r="E92" s="61">
        <v>158.18</v>
      </c>
      <c r="F92" s="56"/>
      <c r="G92" s="39" t="str">
        <f t="shared" si="1"/>
        <v/>
      </c>
      <c r="H92" s="49"/>
      <c r="K92" s="7"/>
      <c r="L92" s="42"/>
    </row>
    <row r="93" spans="1:12" s="8" customFormat="1" ht="56.25" x14ac:dyDescent="0.2">
      <c r="A93" s="37">
        <v>81</v>
      </c>
      <c r="B93" s="35" t="s">
        <v>136</v>
      </c>
      <c r="C93" s="38" t="s">
        <v>51</v>
      </c>
      <c r="D93" s="58">
        <v>5</v>
      </c>
      <c r="E93" s="61">
        <v>334.95</v>
      </c>
      <c r="F93" s="56"/>
      <c r="G93" s="39" t="str">
        <f t="shared" si="1"/>
        <v/>
      </c>
      <c r="H93" s="49"/>
      <c r="K93" s="7"/>
      <c r="L93" s="42"/>
    </row>
    <row r="94" spans="1:12" s="8" customFormat="1" ht="11.25" x14ac:dyDescent="0.2">
      <c r="A94" s="37">
        <v>82</v>
      </c>
      <c r="B94" s="35" t="s">
        <v>137</v>
      </c>
      <c r="C94" s="38" t="s">
        <v>51</v>
      </c>
      <c r="D94" s="58">
        <v>5</v>
      </c>
      <c r="E94" s="61">
        <v>139.9</v>
      </c>
      <c r="F94" s="56"/>
      <c r="G94" s="39" t="str">
        <f t="shared" si="1"/>
        <v/>
      </c>
      <c r="H94" s="49"/>
      <c r="K94" s="7"/>
      <c r="L94" s="42"/>
    </row>
    <row r="95" spans="1:12" s="8" customFormat="1" ht="11.25" x14ac:dyDescent="0.2">
      <c r="A95" s="37">
        <v>83</v>
      </c>
      <c r="B95" s="35" t="s">
        <v>138</v>
      </c>
      <c r="C95" s="38" t="s">
        <v>51</v>
      </c>
      <c r="D95" s="58">
        <v>5</v>
      </c>
      <c r="E95" s="61">
        <v>180</v>
      </c>
      <c r="F95" s="56"/>
      <c r="G95" s="39" t="str">
        <f t="shared" si="1"/>
        <v/>
      </c>
      <c r="H95" s="49"/>
      <c r="K95" s="7"/>
      <c r="L95" s="42"/>
    </row>
    <row r="96" spans="1:12" s="8" customFormat="1" ht="11.25" x14ac:dyDescent="0.2">
      <c r="A96" s="37">
        <v>84</v>
      </c>
      <c r="B96" s="35" t="s">
        <v>139</v>
      </c>
      <c r="C96" s="38" t="s">
        <v>51</v>
      </c>
      <c r="D96" s="58">
        <v>5</v>
      </c>
      <c r="E96" s="61">
        <v>587.11</v>
      </c>
      <c r="F96" s="56"/>
      <c r="G96" s="39" t="str">
        <f t="shared" si="1"/>
        <v/>
      </c>
      <c r="H96" s="49"/>
      <c r="K96" s="7"/>
      <c r="L96" s="42"/>
    </row>
    <row r="97" spans="1:12" s="8" customFormat="1" ht="11.25" x14ac:dyDescent="0.2">
      <c r="A97" s="37">
        <v>85</v>
      </c>
      <c r="B97" s="35" t="s">
        <v>140</v>
      </c>
      <c r="C97" s="38" t="s">
        <v>51</v>
      </c>
      <c r="D97" s="58">
        <v>3</v>
      </c>
      <c r="E97" s="61">
        <v>90</v>
      </c>
      <c r="F97" s="56"/>
      <c r="G97" s="39" t="str">
        <f t="shared" si="1"/>
        <v/>
      </c>
      <c r="H97" s="49"/>
      <c r="K97" s="7"/>
      <c r="L97" s="42"/>
    </row>
    <row r="98" spans="1:12" s="8" customFormat="1" ht="22.5" x14ac:dyDescent="0.2">
      <c r="A98" s="37">
        <v>86</v>
      </c>
      <c r="B98" s="35" t="s">
        <v>141</v>
      </c>
      <c r="C98" s="38" t="s">
        <v>51</v>
      </c>
      <c r="D98" s="58">
        <v>3</v>
      </c>
      <c r="E98" s="61">
        <v>204.59</v>
      </c>
      <c r="F98" s="56"/>
      <c r="G98" s="39" t="str">
        <f t="shared" si="1"/>
        <v/>
      </c>
      <c r="H98" s="49"/>
      <c r="K98" s="7"/>
      <c r="L98" s="42"/>
    </row>
    <row r="99" spans="1:12" s="8" customFormat="1" ht="22.5" x14ac:dyDescent="0.2">
      <c r="A99" s="37">
        <v>87</v>
      </c>
      <c r="B99" s="35" t="s">
        <v>142</v>
      </c>
      <c r="C99" s="38" t="s">
        <v>51</v>
      </c>
      <c r="D99" s="58">
        <v>3</v>
      </c>
      <c r="E99" s="61">
        <v>245</v>
      </c>
      <c r="F99" s="56"/>
      <c r="G99" s="39" t="str">
        <f t="shared" si="1"/>
        <v/>
      </c>
      <c r="H99" s="49"/>
      <c r="K99" s="7"/>
      <c r="L99" s="42"/>
    </row>
    <row r="100" spans="1:12" s="8" customFormat="1" ht="22.5" x14ac:dyDescent="0.2">
      <c r="A100" s="37">
        <v>88</v>
      </c>
      <c r="B100" s="35" t="s">
        <v>143</v>
      </c>
      <c r="C100" s="38" t="s">
        <v>51</v>
      </c>
      <c r="D100" s="58">
        <v>3</v>
      </c>
      <c r="E100" s="61">
        <v>253.26</v>
      </c>
      <c r="F100" s="56"/>
      <c r="G100" s="39" t="str">
        <f t="shared" si="1"/>
        <v/>
      </c>
      <c r="H100" s="49"/>
      <c r="K100" s="7"/>
      <c r="L100" s="42"/>
    </row>
    <row r="101" spans="1:12" s="8" customFormat="1" ht="11.25" x14ac:dyDescent="0.2">
      <c r="A101" s="37">
        <v>89</v>
      </c>
      <c r="B101" s="35" t="s">
        <v>144</v>
      </c>
      <c r="C101" s="38" t="s">
        <v>87</v>
      </c>
      <c r="D101" s="58">
        <v>2000</v>
      </c>
      <c r="E101" s="61">
        <v>4.9400000000000004</v>
      </c>
      <c r="F101" s="56"/>
      <c r="G101" s="39" t="str">
        <f t="shared" si="1"/>
        <v/>
      </c>
      <c r="H101" s="49"/>
      <c r="K101" s="7"/>
      <c r="L101" s="42"/>
    </row>
    <row r="102" spans="1:12" s="8" customFormat="1" ht="22.5" x14ac:dyDescent="0.2">
      <c r="A102" s="37">
        <v>90</v>
      </c>
      <c r="B102" s="35" t="s">
        <v>145</v>
      </c>
      <c r="C102" s="38" t="s">
        <v>87</v>
      </c>
      <c r="D102" s="58">
        <v>6500</v>
      </c>
      <c r="E102" s="61">
        <v>5</v>
      </c>
      <c r="F102" s="56"/>
      <c r="G102" s="39" t="str">
        <f t="shared" si="1"/>
        <v/>
      </c>
      <c r="H102" s="49"/>
      <c r="K102" s="7"/>
      <c r="L102" s="42"/>
    </row>
    <row r="103" spans="1:12" s="8" customFormat="1" ht="11.25" x14ac:dyDescent="0.2">
      <c r="A103" s="37">
        <v>91</v>
      </c>
      <c r="B103" s="35" t="s">
        <v>146</v>
      </c>
      <c r="C103" s="38" t="s">
        <v>87</v>
      </c>
      <c r="D103" s="58">
        <v>4000</v>
      </c>
      <c r="E103" s="61">
        <v>12</v>
      </c>
      <c r="F103" s="56"/>
      <c r="G103" s="39" t="str">
        <f t="shared" si="1"/>
        <v/>
      </c>
      <c r="H103" s="49"/>
      <c r="K103" s="7"/>
      <c r="L103" s="42"/>
    </row>
    <row r="104" spans="1:12" s="8" customFormat="1" ht="22.5" x14ac:dyDescent="0.2">
      <c r="A104" s="37">
        <v>92</v>
      </c>
      <c r="B104" s="35" t="s">
        <v>147</v>
      </c>
      <c r="C104" s="38" t="s">
        <v>87</v>
      </c>
      <c r="D104" s="58">
        <v>3500</v>
      </c>
      <c r="E104" s="61">
        <v>4.5999999999999996</v>
      </c>
      <c r="F104" s="56"/>
      <c r="G104" s="39" t="str">
        <f t="shared" si="1"/>
        <v/>
      </c>
      <c r="H104" s="49"/>
      <c r="K104" s="7"/>
      <c r="L104" s="42"/>
    </row>
    <row r="105" spans="1:12" s="8" customFormat="1" ht="11.25" x14ac:dyDescent="0.2">
      <c r="A105" s="37">
        <v>93</v>
      </c>
      <c r="B105" s="35" t="s">
        <v>148</v>
      </c>
      <c r="C105" s="38" t="s">
        <v>51</v>
      </c>
      <c r="D105" s="58">
        <v>10</v>
      </c>
      <c r="E105" s="61">
        <v>23.1</v>
      </c>
      <c r="F105" s="56"/>
      <c r="G105" s="39" t="str">
        <f t="shared" si="1"/>
        <v/>
      </c>
      <c r="H105" s="49"/>
      <c r="K105" s="7"/>
      <c r="L105" s="42"/>
    </row>
    <row r="106" spans="1:12" s="8" customFormat="1" ht="11.25" x14ac:dyDescent="0.2">
      <c r="A106" s="37">
        <v>94</v>
      </c>
      <c r="B106" s="35" t="s">
        <v>149</v>
      </c>
      <c r="C106" s="38" t="s">
        <v>51</v>
      </c>
      <c r="D106" s="58">
        <v>10</v>
      </c>
      <c r="E106" s="61">
        <v>22.44</v>
      </c>
      <c r="F106" s="56"/>
      <c r="G106" s="39" t="str">
        <f t="shared" si="1"/>
        <v/>
      </c>
      <c r="H106" s="49"/>
      <c r="K106" s="7"/>
      <c r="L106" s="42"/>
    </row>
    <row r="107" spans="1:12" s="8" customFormat="1" ht="11.25" x14ac:dyDescent="0.2">
      <c r="A107" s="37">
        <v>95</v>
      </c>
      <c r="B107" s="35" t="s">
        <v>150</v>
      </c>
      <c r="C107" s="38" t="s">
        <v>51</v>
      </c>
      <c r="D107" s="58">
        <v>5</v>
      </c>
      <c r="E107" s="61">
        <v>19.88</v>
      </c>
      <c r="F107" s="56"/>
      <c r="G107" s="39" t="str">
        <f t="shared" si="1"/>
        <v/>
      </c>
      <c r="H107" s="49"/>
      <c r="K107" s="7"/>
      <c r="L107" s="42"/>
    </row>
    <row r="108" spans="1:12" s="8" customFormat="1" ht="11.25" x14ac:dyDescent="0.2">
      <c r="A108" s="37">
        <v>96</v>
      </c>
      <c r="B108" s="35" t="s">
        <v>151</v>
      </c>
      <c r="C108" s="38" t="s">
        <v>51</v>
      </c>
      <c r="D108" s="58">
        <v>2000</v>
      </c>
      <c r="E108" s="61">
        <v>2.25</v>
      </c>
      <c r="F108" s="56"/>
      <c r="G108" s="39" t="str">
        <f t="shared" si="1"/>
        <v/>
      </c>
      <c r="H108" s="49"/>
      <c r="K108" s="7"/>
      <c r="L108" s="42"/>
    </row>
    <row r="109" spans="1:12" s="8" customFormat="1" ht="11.25" x14ac:dyDescent="0.2">
      <c r="A109" s="37">
        <v>97</v>
      </c>
      <c r="B109" s="35" t="s">
        <v>152</v>
      </c>
      <c r="C109" s="38" t="s">
        <v>51</v>
      </c>
      <c r="D109" s="58">
        <v>2000</v>
      </c>
      <c r="E109" s="61">
        <v>2.09</v>
      </c>
      <c r="F109" s="56"/>
      <c r="G109" s="39" t="str">
        <f t="shared" si="1"/>
        <v/>
      </c>
      <c r="H109" s="49"/>
      <c r="K109" s="7"/>
      <c r="L109" s="42"/>
    </row>
    <row r="110" spans="1:12" s="8" customFormat="1" ht="11.25" x14ac:dyDescent="0.2">
      <c r="A110" s="37">
        <v>98</v>
      </c>
      <c r="B110" s="35" t="s">
        <v>153</v>
      </c>
      <c r="C110" s="38" t="s">
        <v>51</v>
      </c>
      <c r="D110" s="58">
        <v>350</v>
      </c>
      <c r="E110" s="61">
        <v>7.8</v>
      </c>
      <c r="F110" s="56"/>
      <c r="G110" s="39" t="str">
        <f t="shared" si="1"/>
        <v/>
      </c>
      <c r="H110" s="49"/>
      <c r="K110" s="7"/>
      <c r="L110" s="42"/>
    </row>
    <row r="111" spans="1:12" s="8" customFormat="1" ht="11.25" x14ac:dyDescent="0.2">
      <c r="A111" s="37">
        <v>99</v>
      </c>
      <c r="B111" s="35" t="s">
        <v>154</v>
      </c>
      <c r="C111" s="38" t="s">
        <v>51</v>
      </c>
      <c r="D111" s="58">
        <v>300</v>
      </c>
      <c r="E111" s="61">
        <v>7.5</v>
      </c>
      <c r="F111" s="56"/>
      <c r="G111" s="39" t="str">
        <f t="shared" si="1"/>
        <v/>
      </c>
      <c r="H111" s="49"/>
      <c r="K111" s="7"/>
      <c r="L111" s="42"/>
    </row>
    <row r="112" spans="1:12" s="8" customFormat="1" ht="22.5" x14ac:dyDescent="0.2">
      <c r="A112" s="37">
        <v>100</v>
      </c>
      <c r="B112" s="35" t="s">
        <v>155</v>
      </c>
      <c r="C112" s="38" t="s">
        <v>51</v>
      </c>
      <c r="D112" s="58">
        <v>60</v>
      </c>
      <c r="E112" s="61">
        <v>36.96</v>
      </c>
      <c r="F112" s="56"/>
      <c r="G112" s="39" t="str">
        <f t="shared" si="1"/>
        <v/>
      </c>
      <c r="H112" s="49"/>
      <c r="K112" s="7"/>
      <c r="L112" s="42"/>
    </row>
    <row r="113" spans="1:12" s="8" customFormat="1" ht="11.25" x14ac:dyDescent="0.2">
      <c r="A113" s="37">
        <v>101</v>
      </c>
      <c r="B113" s="35" t="s">
        <v>156</v>
      </c>
      <c r="C113" s="38" t="s">
        <v>157</v>
      </c>
      <c r="D113" s="58">
        <v>2000</v>
      </c>
      <c r="E113" s="61">
        <v>2.2000000000000002</v>
      </c>
      <c r="F113" s="56"/>
      <c r="G113" s="39" t="str">
        <f t="shared" si="1"/>
        <v/>
      </c>
      <c r="H113" s="49"/>
      <c r="K113" s="7"/>
      <c r="L113" s="42"/>
    </row>
    <row r="114" spans="1:12" s="8" customFormat="1" ht="11.25" x14ac:dyDescent="0.2">
      <c r="A114" s="37">
        <v>102</v>
      </c>
      <c r="B114" s="35" t="s">
        <v>158</v>
      </c>
      <c r="C114" s="38" t="s">
        <v>157</v>
      </c>
      <c r="D114" s="58">
        <v>200</v>
      </c>
      <c r="E114" s="61">
        <v>1.95</v>
      </c>
      <c r="F114" s="56"/>
      <c r="G114" s="39" t="str">
        <f t="shared" si="1"/>
        <v/>
      </c>
      <c r="H114" s="49"/>
      <c r="K114" s="7"/>
      <c r="L114" s="42"/>
    </row>
    <row r="115" spans="1:12" s="8" customFormat="1" ht="11.25" x14ac:dyDescent="0.2">
      <c r="A115" s="37">
        <v>103</v>
      </c>
      <c r="B115" s="35" t="s">
        <v>159</v>
      </c>
      <c r="C115" s="38" t="s">
        <v>48</v>
      </c>
      <c r="D115" s="58">
        <v>400</v>
      </c>
      <c r="E115" s="61">
        <v>6.5</v>
      </c>
      <c r="F115" s="56"/>
      <c r="G115" s="39" t="str">
        <f t="shared" si="1"/>
        <v/>
      </c>
      <c r="H115" s="49"/>
      <c r="K115" s="7"/>
      <c r="L115" s="42"/>
    </row>
    <row r="116" spans="1:12" s="8" customFormat="1" ht="11.25" x14ac:dyDescent="0.2">
      <c r="A116" s="37">
        <v>104</v>
      </c>
      <c r="B116" s="35" t="s">
        <v>160</v>
      </c>
      <c r="C116" s="38" t="s">
        <v>49</v>
      </c>
      <c r="D116" s="58">
        <v>300</v>
      </c>
      <c r="E116" s="61">
        <v>5.34</v>
      </c>
      <c r="F116" s="56"/>
      <c r="G116" s="39" t="str">
        <f t="shared" si="1"/>
        <v/>
      </c>
      <c r="H116" s="49"/>
      <c r="K116" s="7"/>
      <c r="L116" s="42"/>
    </row>
    <row r="117" spans="1:12" s="8" customFormat="1" ht="11.25" x14ac:dyDescent="0.2">
      <c r="A117" s="37">
        <v>105</v>
      </c>
      <c r="B117" s="35" t="s">
        <v>161</v>
      </c>
      <c r="C117" s="38" t="s">
        <v>51</v>
      </c>
      <c r="D117" s="58">
        <v>96</v>
      </c>
      <c r="E117" s="61">
        <v>1.3</v>
      </c>
      <c r="F117" s="56"/>
      <c r="G117" s="39" t="str">
        <f t="shared" si="1"/>
        <v/>
      </c>
      <c r="H117" s="49"/>
      <c r="K117" s="7"/>
      <c r="L117" s="42"/>
    </row>
    <row r="118" spans="1:12" s="8" customFormat="1" ht="11.25" x14ac:dyDescent="0.2">
      <c r="A118" s="37">
        <v>106</v>
      </c>
      <c r="B118" s="35" t="s">
        <v>162</v>
      </c>
      <c r="C118" s="38" t="s">
        <v>51</v>
      </c>
      <c r="D118" s="58">
        <v>2050</v>
      </c>
      <c r="E118" s="61">
        <v>5.6</v>
      </c>
      <c r="F118" s="56"/>
      <c r="G118" s="39" t="str">
        <f t="shared" si="1"/>
        <v/>
      </c>
      <c r="H118" s="49"/>
      <c r="K118" s="7"/>
      <c r="L118" s="42"/>
    </row>
    <row r="119" spans="1:12" s="8" customFormat="1" ht="11.25" x14ac:dyDescent="0.2">
      <c r="A119" s="37">
        <v>107</v>
      </c>
      <c r="B119" s="35" t="s">
        <v>163</v>
      </c>
      <c r="C119" s="38" t="s">
        <v>87</v>
      </c>
      <c r="D119" s="58">
        <v>3000</v>
      </c>
      <c r="E119" s="61">
        <v>2.63</v>
      </c>
      <c r="F119" s="56"/>
      <c r="G119" s="39" t="str">
        <f t="shared" si="1"/>
        <v/>
      </c>
      <c r="H119" s="49"/>
      <c r="K119" s="7"/>
      <c r="L119" s="42"/>
    </row>
    <row r="120" spans="1:12" s="8" customFormat="1" ht="11.25" x14ac:dyDescent="0.2">
      <c r="A120" s="37">
        <v>108</v>
      </c>
      <c r="B120" s="35" t="s">
        <v>164</v>
      </c>
      <c r="C120" s="38" t="s">
        <v>87</v>
      </c>
      <c r="D120" s="58">
        <v>3500</v>
      </c>
      <c r="E120" s="61">
        <v>3.62</v>
      </c>
      <c r="F120" s="56"/>
      <c r="G120" s="39" t="str">
        <f t="shared" si="1"/>
        <v/>
      </c>
      <c r="H120" s="49"/>
      <c r="K120" s="7"/>
      <c r="L120" s="42"/>
    </row>
    <row r="121" spans="1:12" s="8" customFormat="1" ht="11.25" x14ac:dyDescent="0.2">
      <c r="A121" s="37">
        <v>109</v>
      </c>
      <c r="B121" s="35" t="s">
        <v>165</v>
      </c>
      <c r="C121" s="38" t="s">
        <v>87</v>
      </c>
      <c r="D121" s="58">
        <v>3500</v>
      </c>
      <c r="E121" s="61">
        <v>3.76</v>
      </c>
      <c r="F121" s="56"/>
      <c r="G121" s="39" t="str">
        <f t="shared" si="1"/>
        <v/>
      </c>
      <c r="H121" s="49"/>
      <c r="K121" s="7"/>
      <c r="L121" s="42"/>
    </row>
    <row r="122" spans="1:12" s="8" customFormat="1" ht="11.25" x14ac:dyDescent="0.2">
      <c r="A122" s="37">
        <v>110</v>
      </c>
      <c r="B122" s="35" t="s">
        <v>166</v>
      </c>
      <c r="C122" s="38" t="s">
        <v>87</v>
      </c>
      <c r="D122" s="58">
        <v>3300</v>
      </c>
      <c r="E122" s="61">
        <v>4.95</v>
      </c>
      <c r="F122" s="56"/>
      <c r="G122" s="39" t="str">
        <f t="shared" si="1"/>
        <v/>
      </c>
      <c r="H122" s="49"/>
      <c r="K122" s="7"/>
      <c r="L122" s="42"/>
    </row>
    <row r="123" spans="1:12" s="8" customFormat="1" ht="11.25" x14ac:dyDescent="0.2">
      <c r="A123" s="37">
        <v>111</v>
      </c>
      <c r="B123" s="35" t="s">
        <v>167</v>
      </c>
      <c r="C123" s="38" t="s">
        <v>168</v>
      </c>
      <c r="D123" s="58">
        <v>100</v>
      </c>
      <c r="E123" s="61">
        <v>24</v>
      </c>
      <c r="F123" s="56"/>
      <c r="G123" s="39" t="str">
        <f t="shared" si="1"/>
        <v/>
      </c>
      <c r="H123" s="49"/>
      <c r="K123" s="7"/>
      <c r="L123" s="42"/>
    </row>
    <row r="124" spans="1:12" s="8" customFormat="1" ht="11.25" x14ac:dyDescent="0.2">
      <c r="A124" s="37">
        <v>112</v>
      </c>
      <c r="B124" s="35" t="s">
        <v>169</v>
      </c>
      <c r="C124" s="38" t="s">
        <v>168</v>
      </c>
      <c r="D124" s="58">
        <v>100</v>
      </c>
      <c r="E124" s="61">
        <v>47</v>
      </c>
      <c r="F124" s="56"/>
      <c r="G124" s="39" t="str">
        <f t="shared" si="1"/>
        <v/>
      </c>
      <c r="H124" s="49"/>
      <c r="K124" s="7"/>
      <c r="L124" s="42"/>
    </row>
    <row r="125" spans="1:12" s="8" customFormat="1" ht="11.25" x14ac:dyDescent="0.2">
      <c r="A125" s="37">
        <v>113</v>
      </c>
      <c r="B125" s="35" t="s">
        <v>170</v>
      </c>
      <c r="C125" s="38" t="s">
        <v>168</v>
      </c>
      <c r="D125" s="58">
        <v>100</v>
      </c>
      <c r="E125" s="61">
        <v>71.19</v>
      </c>
      <c r="F125" s="56"/>
      <c r="G125" s="39" t="str">
        <f t="shared" si="1"/>
        <v/>
      </c>
      <c r="H125" s="49"/>
      <c r="K125" s="7"/>
      <c r="L125" s="42"/>
    </row>
    <row r="126" spans="1:12" s="8" customFormat="1" ht="22.5" x14ac:dyDescent="0.2">
      <c r="A126" s="37">
        <v>114</v>
      </c>
      <c r="B126" s="35" t="s">
        <v>171</v>
      </c>
      <c r="C126" s="38" t="s">
        <v>51</v>
      </c>
      <c r="D126" s="58">
        <v>5</v>
      </c>
      <c r="E126" s="61">
        <v>40</v>
      </c>
      <c r="F126" s="56"/>
      <c r="G126" s="39" t="str">
        <f t="shared" si="1"/>
        <v/>
      </c>
      <c r="H126" s="49"/>
      <c r="K126" s="7"/>
      <c r="L126" s="42"/>
    </row>
    <row r="127" spans="1:12" s="8" customFormat="1" ht="11.25" x14ac:dyDescent="0.2">
      <c r="A127" s="37">
        <v>115</v>
      </c>
      <c r="B127" s="35" t="s">
        <v>172</v>
      </c>
      <c r="C127" s="38" t="s">
        <v>51</v>
      </c>
      <c r="D127" s="58">
        <v>600</v>
      </c>
      <c r="E127" s="61">
        <v>5.75</v>
      </c>
      <c r="F127" s="56"/>
      <c r="G127" s="39" t="str">
        <f t="shared" si="1"/>
        <v/>
      </c>
      <c r="H127" s="49"/>
      <c r="K127" s="7"/>
      <c r="L127" s="42"/>
    </row>
    <row r="128" spans="1:12" s="8" customFormat="1" ht="22.5" x14ac:dyDescent="0.2">
      <c r="A128" s="37">
        <v>116</v>
      </c>
      <c r="B128" s="35" t="s">
        <v>173</v>
      </c>
      <c r="C128" s="38" t="s">
        <v>51</v>
      </c>
      <c r="D128" s="58">
        <v>200</v>
      </c>
      <c r="E128" s="61">
        <v>13.66</v>
      </c>
      <c r="F128" s="56"/>
      <c r="G128" s="39" t="str">
        <f t="shared" si="1"/>
        <v/>
      </c>
      <c r="H128" s="49"/>
      <c r="K128" s="7"/>
      <c r="L128" s="42"/>
    </row>
    <row r="129" spans="1:12" s="8" customFormat="1" ht="22.5" x14ac:dyDescent="0.2">
      <c r="A129" s="37">
        <v>117</v>
      </c>
      <c r="B129" s="35" t="s">
        <v>174</v>
      </c>
      <c r="C129" s="38" t="s">
        <v>51</v>
      </c>
      <c r="D129" s="58">
        <v>6</v>
      </c>
      <c r="E129" s="61">
        <v>76</v>
      </c>
      <c r="F129" s="56"/>
      <c r="G129" s="39" t="str">
        <f t="shared" si="1"/>
        <v/>
      </c>
      <c r="H129" s="49"/>
      <c r="K129" s="7"/>
      <c r="L129" s="42"/>
    </row>
    <row r="130" spans="1:12" s="8" customFormat="1" ht="11.25" x14ac:dyDescent="0.2">
      <c r="A130" s="37">
        <v>118</v>
      </c>
      <c r="B130" s="35" t="s">
        <v>175</v>
      </c>
      <c r="C130" s="38" t="s">
        <v>51</v>
      </c>
      <c r="D130" s="58">
        <v>30</v>
      </c>
      <c r="E130" s="61">
        <v>13.45</v>
      </c>
      <c r="F130" s="56"/>
      <c r="G130" s="39" t="str">
        <f t="shared" si="1"/>
        <v/>
      </c>
      <c r="H130" s="49"/>
      <c r="K130" s="7"/>
      <c r="L130" s="42"/>
    </row>
    <row r="131" spans="1:12" s="8" customFormat="1" ht="22.5" x14ac:dyDescent="0.2">
      <c r="A131" s="37">
        <v>119</v>
      </c>
      <c r="B131" s="35" t="s">
        <v>176</v>
      </c>
      <c r="C131" s="38" t="s">
        <v>48</v>
      </c>
      <c r="D131" s="58">
        <v>400</v>
      </c>
      <c r="E131" s="61">
        <v>3.2</v>
      </c>
      <c r="F131" s="56"/>
      <c r="G131" s="39" t="str">
        <f t="shared" si="1"/>
        <v/>
      </c>
      <c r="H131" s="49"/>
      <c r="K131" s="7"/>
      <c r="L131" s="42"/>
    </row>
    <row r="132" spans="1:12" s="8" customFormat="1" ht="11.25" x14ac:dyDescent="0.2">
      <c r="A132" s="37">
        <v>120</v>
      </c>
      <c r="B132" s="35" t="s">
        <v>177</v>
      </c>
      <c r="C132" s="38" t="s">
        <v>51</v>
      </c>
      <c r="D132" s="58">
        <v>100</v>
      </c>
      <c r="E132" s="61">
        <v>16.559999999999999</v>
      </c>
      <c r="F132" s="56"/>
      <c r="G132" s="39" t="str">
        <f t="shared" si="1"/>
        <v/>
      </c>
      <c r="H132" s="49"/>
      <c r="K132" s="7"/>
      <c r="L132" s="42"/>
    </row>
    <row r="133" spans="1:12" s="8" customFormat="1" ht="11.25" x14ac:dyDescent="0.2">
      <c r="A133" s="37">
        <v>121</v>
      </c>
      <c r="B133" s="35" t="s">
        <v>178</v>
      </c>
      <c r="C133" s="38" t="s">
        <v>51</v>
      </c>
      <c r="D133" s="58">
        <v>100</v>
      </c>
      <c r="E133" s="61">
        <v>5.9</v>
      </c>
      <c r="F133" s="56"/>
      <c r="G133" s="39" t="str">
        <f t="shared" si="1"/>
        <v/>
      </c>
      <c r="H133" s="49"/>
      <c r="K133" s="7"/>
      <c r="L133" s="42"/>
    </row>
    <row r="134" spans="1:12" s="30" customFormat="1" ht="9" x14ac:dyDescent="0.2">
      <c r="A134" s="41"/>
      <c r="E134" s="55"/>
      <c r="F134" s="75" t="s">
        <v>27</v>
      </c>
      <c r="G134" s="76"/>
      <c r="H134" s="50"/>
      <c r="L134" s="44"/>
    </row>
    <row r="135" spans="1:12" ht="14.25" customHeight="1" x14ac:dyDescent="0.2">
      <c r="F135" s="77" t="str">
        <f>IF(SUM(G13:G133)=0,"",SUM(G13:G133))</f>
        <v/>
      </c>
      <c r="G135" s="78"/>
      <c r="H135" s="51"/>
    </row>
    <row r="136" spans="1:12" s="45" customFormat="1" ht="23.25" customHeight="1" x14ac:dyDescent="0.2">
      <c r="A136" s="72" t="str">
        <f>" - "&amp;Dados!B23</f>
        <v xml:space="preserve"> - O objeto do presente termo de referência será recebido em remessa parcelada pela Secretaria de acordo com a solicitação do responsável pelo pedido, com prazo não superior a 15 (quinze) dias após recebimento da nota de empenho.</v>
      </c>
      <c r="B136" s="72"/>
      <c r="C136" s="72"/>
      <c r="D136" s="72"/>
      <c r="E136" s="72"/>
      <c r="F136" s="72"/>
      <c r="G136" s="72"/>
      <c r="H136" s="52"/>
      <c r="L136" s="46"/>
    </row>
    <row r="137" spans="1:12" s="45" customFormat="1" ht="32.25" customHeight="1" x14ac:dyDescent="0.2">
      <c r="A137" s="72" t="str">
        <f>" - "&amp;Dados!B24</f>
        <v xml:space="preserve"> - Os materiais deverão ser entregues na sede do órgão, no endereço: Setor de Almoxarifado, Rua Dr. Carolino Ribeiro de Moura, centro, Sumidouro – RJ no horário das 09h00min às 12h00min horas e de 14h00min as 17h00min horas. Sendo o frete, carga e descarga por conta do fornecedor até o local indicado.</v>
      </c>
      <c r="B137" s="72"/>
      <c r="C137" s="72"/>
      <c r="D137" s="72"/>
      <c r="E137" s="72"/>
      <c r="F137" s="72"/>
      <c r="G137" s="72"/>
      <c r="H137" s="52"/>
      <c r="L137" s="46"/>
    </row>
    <row r="138" spans="1:12" s="45" customFormat="1" ht="20.25" customHeight="1" x14ac:dyDescent="0.2">
      <c r="A138" s="72" t="str">
        <f>" - "&amp;Dados!B25</f>
        <v xml:space="preserve"> - O pagamento do objeto de que trata o PREGÃO ELETRÔNICO 018/2022, será efetuado pela Tesouraria da Secretaria Municipal de Saúde de Sumidouro.</v>
      </c>
      <c r="B138" s="72"/>
      <c r="C138" s="72"/>
      <c r="D138" s="72"/>
      <c r="E138" s="72"/>
      <c r="F138" s="72"/>
      <c r="G138" s="72"/>
      <c r="H138" s="52"/>
      <c r="L138" s="46"/>
    </row>
    <row r="139" spans="1:12" s="30" customFormat="1" ht="9" x14ac:dyDescent="0.2">
      <c r="A139" s="72" t="str">
        <f>" - "&amp;Dados!B26</f>
        <v xml:space="preserve"> - Proposta válida por 60 (sessenta) dias</v>
      </c>
      <c r="B139" s="72"/>
      <c r="C139" s="72"/>
      <c r="D139" s="72"/>
      <c r="E139" s="72"/>
      <c r="F139" s="72"/>
      <c r="G139" s="72"/>
      <c r="H139" s="50"/>
      <c r="L139" s="44"/>
    </row>
    <row r="140" spans="1:12" ht="21" customHeight="1" x14ac:dyDescent="0.2">
      <c r="A140" s="72" t="str">
        <f>" - "&amp;Dados!B28</f>
        <v xml:space="preserve"> - A Licitante poderá apresentar prospecto, ficha técnica ou outros documentos com informações que permitam a melhor identificação e qualificação do(s) item(ns) licitado(s);</v>
      </c>
      <c r="B140" s="72"/>
      <c r="C140" s="72"/>
      <c r="D140" s="72"/>
      <c r="E140" s="72"/>
      <c r="F140" s="72"/>
      <c r="G140" s="72"/>
      <c r="H140" s="53"/>
    </row>
    <row r="141" spans="1:12" ht="21.75" customHeight="1" x14ac:dyDescent="0.2">
      <c r="A141" s="72" t="str">
        <f>" - "&amp;Dados!B29</f>
        <v xml:space="preserve"> - A proposta de preços ajustada ao lance final deverá conter o valor numérico dos preços unitários e totais, não podendo exceder o valor do lance final;</v>
      </c>
      <c r="B141" s="72"/>
      <c r="C141" s="72"/>
      <c r="D141" s="72"/>
      <c r="E141" s="72"/>
      <c r="F141" s="72"/>
      <c r="G141" s="72"/>
      <c r="H141" s="53"/>
    </row>
    <row r="142" spans="1:12" ht="21.75" customHeight="1" x14ac:dyDescent="0.2">
      <c r="A142"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42" s="72"/>
      <c r="C142" s="72"/>
      <c r="D142" s="72"/>
      <c r="E142" s="72"/>
      <c r="F142" s="72"/>
      <c r="G142" s="72"/>
      <c r="H142" s="53"/>
    </row>
    <row r="143" spans="1:12" ht="21.75" customHeight="1" x14ac:dyDescent="0.2">
      <c r="A143"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43" s="72"/>
      <c r="C143" s="72"/>
      <c r="D143" s="72"/>
      <c r="E143" s="72"/>
      <c r="F143" s="72"/>
      <c r="G143" s="72"/>
      <c r="H143" s="53"/>
    </row>
    <row r="144" spans="1:12" ht="21.75" customHeight="1" x14ac:dyDescent="0.2">
      <c r="A144"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44" s="72"/>
      <c r="C144" s="72"/>
      <c r="D144" s="72"/>
      <c r="E144" s="72"/>
      <c r="F144" s="72"/>
      <c r="G144" s="72"/>
      <c r="H144" s="53"/>
    </row>
    <row r="145" spans="1:8" ht="21.75" customHeight="1" x14ac:dyDescent="0.2">
      <c r="A145" s="72" t="str">
        <f>" - "&amp;Dados!B33</f>
        <v xml:space="preserve"> - Declaramos que até a presente data inexistem fatos impeditivos a participação desta empresa ao presente certame licitatório, ciente da obrigatoriedade de declarar ocorrências posteriores;</v>
      </c>
      <c r="B145" s="72"/>
      <c r="C145" s="72"/>
      <c r="D145" s="72"/>
      <c r="E145" s="72"/>
      <c r="F145" s="72"/>
      <c r="G145" s="72"/>
      <c r="H145" s="53"/>
    </row>
    <row r="146" spans="1:8" ht="30" customHeight="1" x14ac:dyDescent="0.2">
      <c r="A146"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46" s="72"/>
      <c r="C146" s="72"/>
      <c r="D146" s="72"/>
      <c r="E146" s="72"/>
      <c r="F146" s="72"/>
      <c r="G146" s="72"/>
    </row>
    <row r="147" spans="1:8" ht="25.5" customHeight="1" x14ac:dyDescent="0.2">
      <c r="A147"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47" s="72"/>
      <c r="C147" s="72"/>
      <c r="D147" s="72"/>
      <c r="E147" s="72"/>
      <c r="F147" s="72"/>
      <c r="G147" s="72"/>
    </row>
  </sheetData>
  <autoFilter ref="A11:G147" xr:uid="{00000000-0009-0000-0000-000000000000}"/>
  <mergeCells count="23">
    <mergeCell ref="A146:G146"/>
    <mergeCell ref="A147:G147"/>
    <mergeCell ref="A140:G140"/>
    <mergeCell ref="A141:G141"/>
    <mergeCell ref="A142:G142"/>
    <mergeCell ref="A143:G143"/>
    <mergeCell ref="A144:G144"/>
    <mergeCell ref="A145:G145"/>
    <mergeCell ref="C6:D6"/>
    <mergeCell ref="E6:F6"/>
    <mergeCell ref="A2:G2"/>
    <mergeCell ref="A3:G3"/>
    <mergeCell ref="A4:G4"/>
    <mergeCell ref="A5:G5"/>
    <mergeCell ref="A136:G136"/>
    <mergeCell ref="A137:G137"/>
    <mergeCell ref="A138:G138"/>
    <mergeCell ref="B8:G8"/>
    <mergeCell ref="A139:G139"/>
    <mergeCell ref="B9:G9"/>
    <mergeCell ref="F134:G134"/>
    <mergeCell ref="F135:G135"/>
    <mergeCell ref="D10:G10"/>
  </mergeCells>
  <phoneticPr fontId="0" type="noConversion"/>
  <conditionalFormatting sqref="F134">
    <cfRule type="expression" dxfId="11" priority="1" stopIfTrue="1">
      <formula>IF($J134="Empate",IF(H134=1,TRUE(),FALSE()),FALSE())</formula>
    </cfRule>
    <cfRule type="expression" dxfId="10" priority="2" stopIfTrue="1">
      <formula>IF(H134="&gt;",FALSE(),IF(H134&gt;0,TRUE(),FALSE()))</formula>
    </cfRule>
    <cfRule type="expression" dxfId="9" priority="3" stopIfTrue="1">
      <formula>IF(H134="&gt;",TRUE(),FALSE())</formula>
    </cfRule>
  </conditionalFormatting>
  <conditionalFormatting sqref="F135">
    <cfRule type="expression" dxfId="8" priority="4" stopIfTrue="1">
      <formula>IF($J134="OK",IF(H134=1,TRUE(),FALSE()),FALSE())</formula>
    </cfRule>
    <cfRule type="expression" dxfId="7" priority="5" stopIfTrue="1">
      <formula>IF($J134="Empate",IF(H134=1,TRUE(),FALSE()),FALSE())</formula>
    </cfRule>
    <cfRule type="expression" dxfId="6" priority="6" stopIfTrue="1">
      <formula>IF($J134="Empate",IF(H134=2,TRUE(),FALSE()),FALSE())</formula>
    </cfRule>
  </conditionalFormatting>
  <conditionalFormatting sqref="F13:F133">
    <cfRule type="cellIs" dxfId="5" priority="11" stopIfTrue="1" operator="equal">
      <formula>""</formula>
    </cfRule>
  </conditionalFormatting>
  <conditionalFormatting sqref="D13:D13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3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3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179</v>
      </c>
      <c r="E1" s="4"/>
      <c r="F1" s="4"/>
      <c r="G1" s="4"/>
    </row>
    <row r="2" spans="1:7" x14ac:dyDescent="0.2">
      <c r="A2" s="17" t="s">
        <v>10</v>
      </c>
      <c r="B2" s="69" t="s">
        <v>180</v>
      </c>
      <c r="E2" s="4"/>
      <c r="F2" s="4"/>
      <c r="G2" s="4"/>
    </row>
    <row r="3" spans="1:7" x14ac:dyDescent="0.2">
      <c r="A3" s="17" t="s">
        <v>11</v>
      </c>
      <c r="B3" s="69" t="s">
        <v>181</v>
      </c>
      <c r="C3" s="5"/>
      <c r="E3" s="64"/>
      <c r="F3" s="4"/>
      <c r="G3" s="4"/>
    </row>
    <row r="4" spans="1:7" x14ac:dyDescent="0.2">
      <c r="A4" s="17" t="s">
        <v>12</v>
      </c>
      <c r="B4" s="68" t="s">
        <v>186</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680043.13000000024</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46</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63.75" x14ac:dyDescent="0.2">
      <c r="A23" s="21" t="s">
        <v>15</v>
      </c>
      <c r="B23" s="22" t="s">
        <v>184</v>
      </c>
      <c r="E23" s="4"/>
      <c r="F23" s="4"/>
      <c r="G23" s="63"/>
    </row>
    <row r="24" spans="1:256" ht="76.5" x14ac:dyDescent="0.2">
      <c r="A24" s="21" t="s">
        <v>16</v>
      </c>
      <c r="B24" s="22" t="s">
        <v>185</v>
      </c>
      <c r="E24" s="4"/>
      <c r="F24" s="4"/>
      <c r="G24" s="63"/>
    </row>
    <row r="25" spans="1:256" ht="38.25" x14ac:dyDescent="0.2">
      <c r="A25" s="21" t="s">
        <v>17</v>
      </c>
      <c r="B25" s="71" t="s">
        <v>183</v>
      </c>
      <c r="C25" s="9"/>
      <c r="E25" s="4"/>
      <c r="F25" s="4"/>
      <c r="G25" s="63"/>
    </row>
    <row r="26" spans="1:256" ht="25.5" x14ac:dyDescent="0.2">
      <c r="A26" s="21" t="s">
        <v>18</v>
      </c>
      <c r="B26" s="22" t="s">
        <v>28</v>
      </c>
      <c r="E26" s="4"/>
      <c r="F26" s="4"/>
      <c r="G26" s="63"/>
    </row>
    <row r="27" spans="1:256" x14ac:dyDescent="0.2">
      <c r="A27" s="21" t="s">
        <v>32</v>
      </c>
      <c r="B27" s="70" t="s">
        <v>182</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2022-03-29T17:22:28Z</cp:lastPrinted>
  <dcterms:created xsi:type="dcterms:W3CDTF">2006-04-18T17:38:46Z</dcterms:created>
  <dcterms:modified xsi:type="dcterms:W3CDTF">2022-04-06T12:49:32Z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