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23-22 - Aquisição de Equipamentos e Materiais para reabilitação - SMS\"/>
    </mc:Choice>
  </mc:AlternateContent>
  <xr:revisionPtr revIDLastSave="0" documentId="13_ncr:1_{192B17E1-CC60-4DCD-958C-F1E2658F12F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l="1"/>
  <c r="G27" i="1"/>
  <c r="A35" i="1"/>
  <c r="A36" i="1"/>
  <c r="A37" i="1"/>
  <c r="A38" i="1"/>
  <c r="A39" i="1"/>
  <c r="A40" i="1"/>
  <c r="A41" i="1"/>
  <c r="A34" i="1"/>
  <c r="E6" i="1"/>
  <c r="G13" i="1"/>
  <c r="A4" i="1"/>
  <c r="A32" i="1"/>
  <c r="A33" i="1"/>
  <c r="A31" i="1"/>
  <c r="A30" i="1"/>
  <c r="A6" i="1"/>
  <c r="A5" i="1"/>
  <c r="A3" i="1"/>
  <c r="F29" i="1" l="1"/>
</calcChain>
</file>

<file path=xl/sharedStrings.xml><?xml version="1.0" encoding="utf-8"?>
<sst xmlns="http://schemas.openxmlformats.org/spreadsheetml/2006/main" count="91" uniqueCount="73">
  <si>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</si>
  <si>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</si>
  <si>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</si>
  <si>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</si>
  <si>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</si>
  <si>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</si>
  <si>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</si>
  <si>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</si>
  <si>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</si>
  <si>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</si>
  <si>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</si>
  <si>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</si>
  <si>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</si>
  <si>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</si>
  <si>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</si>
  <si>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</si>
  <si>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</si>
  <si>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</si>
  <si>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</si>
  <si>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</si>
  <si>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</si>
  <si>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</si>
  <si>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</si>
  <si>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</si>
  <si>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</si>
  <si>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</si>
  <si>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</si>
  <si>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</si>
  <si>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</si>
  <si>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</si>
  <si>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</si>
  <si>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</si>
  <si>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</si>
  <si>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</si>
  <si>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</si>
  <si>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</si>
  <si>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</si>
  <si>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</si>
  <si>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</si>
  <si>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</si>
  <si>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</si>
  <si>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</si>
  <si>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</si>
  <si>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</si>
  <si>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</si>
  <si>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</si>
  <si>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AR CONDICIONADO TIPO SPLIT, CAPACIDADE/ CICLO 9.000 A 12.000 BTUS/ QUENTE E FRIO</t>
  </si>
  <si>
    <t>MESA DE ESCRITÓRIO MATERIAL DE CONFECÇÃO: MADEIRA; COMPOSIÇÃO: MDP/ MDF/ SIMILAR; COM GAVETAS</t>
  </si>
  <si>
    <t>CADEIRA DE RODAS ADULTO MATERIAL DE CONFECÇÃO: AÇO OU FERRO PINTADO; APOIO PARA BRAÇOS ESCAMOTEÁVEL; APOIO PARA PÉS REMOVÍVEL; COM ELVAÇÃO DE PERNAS</t>
  </si>
  <si>
    <t>OTOSCÓPIO SIMPLES, ILUMINAÇÃO FIBRA OPTICA/ LED; COMPOSIÇÃO: 5 A 10 ESPÉCULOS REUTILIZÁVEIS</t>
  </si>
  <si>
    <t>ANDADOR MATERIAL DE CONFECÇÃO: ALUMÍNIO</t>
  </si>
  <si>
    <t>FES: NÚMERO DE CANAIS: 02 CANAIS</t>
  </si>
  <si>
    <t>CADEIRA MATERIAL DE CONFECÇÃO: AÇO; BRAÇOS: FERRO PINTADO; ASSENTO E ENCOSTO ESTOFADO</t>
  </si>
  <si>
    <t>ESCADA DIGITAL EM MADEIRA PARA REABILITAÇÃO, APLICAÇÃO: MEMBROS SUPERIORES (OMBROS E DEDOS)</t>
  </si>
  <si>
    <t>CAMA ELÁSTICA PROPRIOCEPTIVA; CAMA ELÁSTICA COM NO MÍNIMO 30 MOLAS E ESTRUTURA TUBULAR EM AÇO PINTADO COM TRATAMENTO ANTI-FERRUGINOSO OU MATERIAL SUPERIOR, PARTE SUPERIOR EM NYLON REFORÇADO OU SIMILAR COM MOLAS PARA MOVIMENTO DE BALANÇO. PÉS COM PONTEIRAS DE BORRCHA ANTI-DERRAPANTE. CAPACIDADE SUPORTÁVEL DE NO MÍNIMO 120 KG</t>
  </si>
  <si>
    <t>ESPALDAR EM MADEIRA (BARRA/ ESCADA DE LING); MATERIAL DE CONFECÇÃO: MADEIRA; COM REGULAGEM</t>
  </si>
  <si>
    <t>MARTELO DE REFLEXO MATERIAL DE CONFECÇÃO: AÇO INOXIDÁVEL</t>
  </si>
  <si>
    <t>EXERCITADOR DE MÃOS E DEDOS; CONSTRUÍDO EM PLÁSTICO DE ALTA RESISTÊNCIA, DEVE PERMITIR TRABALHAR ISOLADAMENTE EM MOLA INDIVIDUAL CADA DEDO OU TODOS OS DEDOS. COM RESISTÊNCIA ENTRE 3KG E 3,5KG.</t>
  </si>
  <si>
    <t>NEGATOSCÓPIO TIPO 02 CORPOS</t>
  </si>
  <si>
    <t>BANQUETA MATERIAL DE CONFECÇÃO AÇO INOXIDÁVEL; ASSENTO GIRATÓRIO; POSSUI REGULAGEM DE ALTURA</t>
  </si>
  <si>
    <t>ARMÁRIO MATERIAL DE CONFECÇÃO: AÇO; DIMENSÕES: ALTURA DE 100 A 210 CM X LARGURA DE 70 A 110 CM; PRATELEIRAS 03 OU 04; CAPACIDADE MÍNIMA DA PRATELEIRA: 40 KG</t>
  </si>
  <si>
    <t>PREGÃO ELETRÔNICO Nº 023/2022</t>
  </si>
  <si>
    <t>PROCESSO ADMINISTRATIVO N° 3398/2021 de 22/11/2021</t>
  </si>
  <si>
    <t>AQUISIÇÃO DE EQUIPAMENTOS E MATERIAIS PARA REABILITAÇÃO</t>
  </si>
  <si>
    <t>Sec. Saúde - Permanente</t>
  </si>
  <si>
    <t>Sec. Saúde - Consumo</t>
  </si>
  <si>
    <t>N.º 1801.1030300561.160-4490.52.00-69</t>
  </si>
  <si>
    <t>N.º 1801.1030300562.239-3390.30.00-68</t>
  </si>
  <si>
    <t>O objeto do presente termo de referência será recebido em remessa única com prazo não superior a 15 (quinze) dias corridos, após recebimento da nota de empenho.</t>
  </si>
  <si>
    <t>Os bens deverão ser entregues no endereço Setor de Almoxarifado, no horário das 09:00 às 12:00 horas e de 14:00 às 17:00 horas de segunda a sexta-feira. Sendo o frete, carga e descarga por conta do fornecedor até o local indicado.</t>
  </si>
  <si>
    <t>O pagamento do objeto de que trata o PREGÃO ELETRÔNICO 023/2022, será efetuado pela Tesouraria da Secretaria Municipal de Saúde de Sumidouro.</t>
  </si>
  <si>
    <t>Prazo do contrato: Entrega Imediata.</t>
  </si>
  <si>
    <t>Abertura das Propostas: 07/06/2022,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</si>
</sst>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3398/21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4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4" t="s">
        <v>19</v>
      </c>
      <c r="B2" s="74"/>
      <c r="C2" s="74"/>
      <c r="D2" s="74"/>
      <c r="E2" s="74"/>
      <c r="F2" s="74"/>
      <c r="G2" s="74"/>
    </row>
    <row r="3" spans="1:13" x14ac:dyDescent="0.2">
      <c r="A3" s="74" t="str">
        <f>UPPER(Dados!B1&amp;"  -  "&amp;Dados!B4)</f>
        <v>PREGÃO ELETRÔNICO Nº 023/2022  -  ABERTURA DAS PROPOSTAS: 07/06/2022, ÀS 10:00HS</v>
      </c>
      <c r="B3" s="74"/>
      <c r="C3" s="74"/>
      <c r="D3" s="74"/>
      <c r="E3" s="74"/>
      <c r="F3" s="74"/>
      <c r="G3" s="74"/>
    </row>
    <row r="4" spans="1:13" x14ac:dyDescent="0.2">
      <c r="A4" s="75" t="str">
        <f>Dados!B3</f>
        <v>AQUISIÇÃO DE EQUIPAMENTOS E MATERIAIS PARA REABILITAÇÃO</v>
      </c>
      <c r="B4" s="75"/>
      <c r="C4" s="75"/>
      <c r="D4" s="75"/>
      <c r="E4" s="75"/>
      <c r="F4" s="75"/>
      <c r="G4" s="75"/>
    </row>
    <row r="5" spans="1:13" x14ac:dyDescent="0.2">
      <c r="A5" s="74" t="str">
        <f>Dados!B2</f>
        <v>PROCESSO ADMINISTRATIVO N° 3398/2021 de 22/11/2021</v>
      </c>
      <c r="B5" s="74"/>
      <c r="C5" s="74"/>
      <c r="D5" s="74"/>
      <c r="E5" s="74"/>
      <c r="F5" s="74"/>
      <c r="G5" s="74"/>
    </row>
    <row r="6" spans="1:13" x14ac:dyDescent="0.2">
      <c r="A6" s="62" t="str">
        <f>Dados!B7</f>
        <v>MENOR PREÇO POR ITEM</v>
      </c>
      <c r="B6" s="62"/>
      <c r="C6" s="72" t="s">
        <v>29</v>
      </c>
      <c r="D6" s="72"/>
      <c r="E6" s="73">
        <f>Dados!B8</f>
        <v>22800.13</v>
      </c>
      <c r="F6" s="73"/>
      <c r="G6" s="62"/>
    </row>
    <row r="7" spans="1:13" ht="2.25" customHeight="1" x14ac:dyDescent="0.2">
      <c r="A7" s="6"/>
      <c r="B7" s="6"/>
      <c r="C7" s="6"/>
      <c r="D7" s="28"/>
      <c r="E7" s="15"/>
      <c r="F7" s="15"/>
      <c r="G7" s="11"/>
    </row>
    <row r="8" spans="1:13" s="8" customFormat="1" ht="12" customHeight="1" x14ac:dyDescent="0.2">
      <c r="A8" s="16" t="s">
        <v>0</v>
      </c>
      <c r="B8" s="76"/>
      <c r="C8" s="76"/>
      <c r="D8" s="76"/>
      <c r="E8" s="76"/>
      <c r="F8" s="76"/>
      <c r="G8" s="76"/>
      <c r="H8" s="49"/>
      <c r="L8" s="42"/>
    </row>
    <row r="9" spans="1:13" s="8" customFormat="1" ht="12" customHeight="1" x14ac:dyDescent="0.2">
      <c r="A9" s="16" t="s">
        <v>1</v>
      </c>
      <c r="B9" s="77"/>
      <c r="C9" s="77"/>
      <c r="D9" s="77"/>
      <c r="E9" s="77"/>
      <c r="F9" s="77"/>
      <c r="G9" s="77"/>
      <c r="H9" s="49"/>
      <c r="L9" s="42"/>
      <c r="M9" s="42"/>
    </row>
    <row r="10" spans="1:13" s="8" customFormat="1" ht="12" customHeight="1" x14ac:dyDescent="0.2">
      <c r="A10" s="16" t="s">
        <v>2</v>
      </c>
      <c r="B10" s="40"/>
      <c r="C10" s="29" t="s">
        <v>8</v>
      </c>
      <c r="D10" s="82"/>
      <c r="E10" s="82"/>
      <c r="F10" s="82"/>
      <c r="G10" s="82"/>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46</v>
      </c>
      <c r="C13" s="38" t="s">
        <v>5</v>
      </c>
      <c r="D13" s="58">
        <v>5</v>
      </c>
      <c r="E13" s="61">
        <v>1733</v>
      </c>
      <c r="F13" s="56"/>
      <c r="G13" s="39" t="str">
        <f>IF(F13="","",IF(ISTEXT(F13),"NC",F13*D13))</f>
        <v/>
      </c>
      <c r="H13" s="49"/>
      <c r="K13" s="7"/>
      <c r="L13" s="42"/>
    </row>
    <row r="14" spans="1:13" s="8" customFormat="1" ht="22.5" x14ac:dyDescent="0.2">
      <c r="A14" s="37">
        <v>2</v>
      </c>
      <c r="B14" s="35" t="s">
        <v>47</v>
      </c>
      <c r="C14" s="38" t="s">
        <v>5</v>
      </c>
      <c r="D14" s="58">
        <v>5</v>
      </c>
      <c r="E14" s="61">
        <v>537</v>
      </c>
      <c r="F14" s="56"/>
      <c r="G14" s="39" t="str">
        <f t="shared" ref="G14:G25" si="0">IF(F14="","",IF(ISTEXT(F14),"NC",F14*D14))</f>
        <v/>
      </c>
      <c r="H14" s="49"/>
      <c r="K14" s="7"/>
      <c r="L14" s="42"/>
    </row>
    <row r="15" spans="1:13" s="8" customFormat="1" ht="33.75" x14ac:dyDescent="0.2">
      <c r="A15" s="37">
        <v>3</v>
      </c>
      <c r="B15" s="35" t="s">
        <v>48</v>
      </c>
      <c r="C15" s="38" t="s">
        <v>5</v>
      </c>
      <c r="D15" s="58">
        <v>2</v>
      </c>
      <c r="E15" s="61">
        <v>1243</v>
      </c>
      <c r="F15" s="56"/>
      <c r="G15" s="39" t="str">
        <f t="shared" si="0"/>
        <v/>
      </c>
      <c r="H15" s="49"/>
      <c r="K15" s="7"/>
      <c r="L15" s="42"/>
    </row>
    <row r="16" spans="1:13" s="8" customFormat="1" ht="22.5" x14ac:dyDescent="0.2">
      <c r="A16" s="37">
        <v>4</v>
      </c>
      <c r="B16" s="35" t="s">
        <v>49</v>
      </c>
      <c r="C16" s="38" t="s">
        <v>5</v>
      </c>
      <c r="D16" s="58">
        <v>1</v>
      </c>
      <c r="E16" s="61">
        <v>731</v>
      </c>
      <c r="F16" s="56"/>
      <c r="G16" s="39" t="str">
        <f t="shared" si="0"/>
        <v/>
      </c>
      <c r="H16" s="49"/>
      <c r="K16" s="7"/>
      <c r="L16" s="42"/>
    </row>
    <row r="17" spans="1:12" s="8" customFormat="1" ht="11.25" x14ac:dyDescent="0.2">
      <c r="A17" s="37">
        <v>5</v>
      </c>
      <c r="B17" s="35" t="s">
        <v>50</v>
      </c>
      <c r="C17" s="38" t="s">
        <v>5</v>
      </c>
      <c r="D17" s="58">
        <v>1</v>
      </c>
      <c r="E17" s="61">
        <v>223.94</v>
      </c>
      <c r="F17" s="56"/>
      <c r="G17" s="39" t="str">
        <f t="shared" si="0"/>
        <v/>
      </c>
      <c r="H17" s="49"/>
      <c r="K17" s="7"/>
      <c r="L17" s="42"/>
    </row>
    <row r="18" spans="1:12" s="8" customFormat="1" ht="11.25" x14ac:dyDescent="0.2">
      <c r="A18" s="37">
        <v>6</v>
      </c>
      <c r="B18" s="35" t="s">
        <v>51</v>
      </c>
      <c r="C18" s="38" t="s">
        <v>5</v>
      </c>
      <c r="D18" s="58">
        <v>1</v>
      </c>
      <c r="E18" s="61">
        <v>1180</v>
      </c>
      <c r="F18" s="56"/>
      <c r="G18" s="39" t="str">
        <f t="shared" si="0"/>
        <v/>
      </c>
      <c r="H18" s="49"/>
      <c r="K18" s="7"/>
      <c r="L18" s="42"/>
    </row>
    <row r="19" spans="1:12" s="8" customFormat="1" ht="22.5" x14ac:dyDescent="0.2">
      <c r="A19" s="37">
        <v>7</v>
      </c>
      <c r="B19" s="35" t="s">
        <v>52</v>
      </c>
      <c r="C19" s="38" t="s">
        <v>5</v>
      </c>
      <c r="D19" s="58">
        <v>5</v>
      </c>
      <c r="E19" s="61">
        <v>113</v>
      </c>
      <c r="F19" s="56"/>
      <c r="G19" s="39" t="str">
        <f t="shared" si="0"/>
        <v/>
      </c>
      <c r="H19" s="49"/>
      <c r="K19" s="7"/>
      <c r="L19" s="42"/>
    </row>
    <row r="20" spans="1:12" s="8" customFormat="1" ht="22.5" x14ac:dyDescent="0.2">
      <c r="A20" s="37">
        <v>8</v>
      </c>
      <c r="B20" s="35" t="s">
        <v>53</v>
      </c>
      <c r="C20" s="38" t="s">
        <v>5</v>
      </c>
      <c r="D20" s="58">
        <v>1</v>
      </c>
      <c r="E20" s="61">
        <v>113</v>
      </c>
      <c r="F20" s="56"/>
      <c r="G20" s="39" t="str">
        <f t="shared" si="0"/>
        <v/>
      </c>
      <c r="H20" s="49"/>
      <c r="K20" s="7"/>
      <c r="L20" s="42"/>
    </row>
    <row r="21" spans="1:12" s="8" customFormat="1" ht="78.75" x14ac:dyDescent="0.2">
      <c r="A21" s="37">
        <v>9</v>
      </c>
      <c r="B21" s="35" t="s">
        <v>54</v>
      </c>
      <c r="C21" s="38" t="s">
        <v>5</v>
      </c>
      <c r="D21" s="58">
        <v>1</v>
      </c>
      <c r="E21" s="61">
        <v>333.41</v>
      </c>
      <c r="F21" s="56"/>
      <c r="G21" s="39" t="str">
        <f t="shared" si="0"/>
        <v/>
      </c>
      <c r="H21" s="49"/>
      <c r="K21" s="7"/>
      <c r="L21" s="42"/>
    </row>
    <row r="22" spans="1:12" s="8" customFormat="1" ht="22.5" x14ac:dyDescent="0.2">
      <c r="A22" s="37">
        <v>10</v>
      </c>
      <c r="B22" s="35" t="s">
        <v>55</v>
      </c>
      <c r="C22" s="38" t="s">
        <v>5</v>
      </c>
      <c r="D22" s="58">
        <v>1</v>
      </c>
      <c r="E22" s="61">
        <v>642.5</v>
      </c>
      <c r="F22" s="56"/>
      <c r="G22" s="39" t="str">
        <f t="shared" si="0"/>
        <v/>
      </c>
      <c r="H22" s="49"/>
      <c r="K22" s="7"/>
      <c r="L22" s="42"/>
    </row>
    <row r="23" spans="1:12" s="8" customFormat="1" ht="22.5" x14ac:dyDescent="0.2">
      <c r="A23" s="37">
        <v>11</v>
      </c>
      <c r="B23" s="35" t="s">
        <v>56</v>
      </c>
      <c r="C23" s="38" t="s">
        <v>5</v>
      </c>
      <c r="D23" s="58">
        <v>2</v>
      </c>
      <c r="E23" s="61">
        <v>64</v>
      </c>
      <c r="F23" s="56"/>
      <c r="G23" s="39" t="str">
        <f t="shared" si="0"/>
        <v/>
      </c>
      <c r="H23" s="49"/>
      <c r="K23" s="7"/>
      <c r="L23" s="42"/>
    </row>
    <row r="24" spans="1:12" s="8" customFormat="1" ht="45" x14ac:dyDescent="0.2">
      <c r="A24" s="37">
        <v>12</v>
      </c>
      <c r="B24" s="35" t="s">
        <v>57</v>
      </c>
      <c r="C24" s="38" t="s">
        <v>5</v>
      </c>
      <c r="D24" s="58">
        <v>2</v>
      </c>
      <c r="E24" s="61">
        <v>69.14</v>
      </c>
      <c r="F24" s="56"/>
      <c r="G24" s="39" t="str">
        <f t="shared" si="0"/>
        <v/>
      </c>
      <c r="H24" s="49"/>
      <c r="K24" s="7"/>
      <c r="L24" s="42"/>
    </row>
    <row r="25" spans="1:12" s="8" customFormat="1" ht="11.25" x14ac:dyDescent="0.2">
      <c r="A25" s="37">
        <v>13</v>
      </c>
      <c r="B25" s="35" t="s">
        <v>58</v>
      </c>
      <c r="C25" s="38" t="s">
        <v>5</v>
      </c>
      <c r="D25" s="58">
        <v>1</v>
      </c>
      <c r="E25" s="61">
        <v>680</v>
      </c>
      <c r="F25" s="56"/>
      <c r="G25" s="39" t="str">
        <f t="shared" si="0"/>
        <v/>
      </c>
      <c r="H25" s="49"/>
      <c r="K25" s="7"/>
      <c r="L25" s="42"/>
    </row>
    <row r="26" spans="1:12" s="8" customFormat="1" ht="22.5" x14ac:dyDescent="0.2">
      <c r="A26" s="37">
        <v>14</v>
      </c>
      <c r="B26" s="35" t="s">
        <v>59</v>
      </c>
      <c r="C26" s="38" t="s">
        <v>5</v>
      </c>
      <c r="D26" s="58">
        <v>2</v>
      </c>
      <c r="E26" s="61">
        <v>691</v>
      </c>
      <c r="F26" s="56"/>
      <c r="G26" s="39" t="str">
        <f t="shared" ref="G26:G27" si="1">IF(F26="","",IF(ISTEXT(F26),"NC",F26*D26))</f>
        <v/>
      </c>
      <c r="H26" s="49"/>
      <c r="K26" s="7"/>
      <c r="L26" s="42"/>
    </row>
    <row r="27" spans="1:12" s="8" customFormat="1" ht="33.75" x14ac:dyDescent="0.2">
      <c r="A27" s="37">
        <v>15</v>
      </c>
      <c r="B27" s="35" t="s">
        <v>60</v>
      </c>
      <c r="C27" s="38" t="s">
        <v>5</v>
      </c>
      <c r="D27" s="58">
        <v>3</v>
      </c>
      <c r="E27" s="61">
        <v>949</v>
      </c>
      <c r="F27" s="56"/>
      <c r="G27" s="39" t="str">
        <f t="shared" si="1"/>
        <v/>
      </c>
      <c r="H27" s="49"/>
      <c r="K27" s="7"/>
      <c r="L27" s="42"/>
    </row>
    <row r="28" spans="1:12" s="30" customFormat="1" ht="9" x14ac:dyDescent="0.2">
      <c r="A28" s="41"/>
      <c r="E28" s="55"/>
      <c r="F28" s="78" t="s">
        <v>27</v>
      </c>
      <c r="G28" s="79"/>
      <c r="H28" s="50"/>
      <c r="L28" s="44"/>
    </row>
    <row r="29" spans="1:12" ht="14.25" customHeight="1" x14ac:dyDescent="0.2">
      <c r="F29" s="80" t="str">
        <f>IF(SUM(G13:G27)=0,"",SUM(G13:G27))</f>
        <v/>
      </c>
      <c r="G29" s="81"/>
      <c r="H29" s="51"/>
    </row>
    <row r="30" spans="1:12" s="45" customFormat="1" ht="21.75" customHeight="1" x14ac:dyDescent="0.2">
      <c r="A30" s="71" t="str">
        <f>" - "&amp;Dados!B23</f>
        <v xml:space="preserve"> - O objeto do presente termo de referência será recebido em remessa única com prazo não superior a 15 (quinze) dias corridos, após recebimento da nota de empenho.</v>
      </c>
      <c r="B30" s="71"/>
      <c r="C30" s="71"/>
      <c r="D30" s="71"/>
      <c r="E30" s="71"/>
      <c r="F30" s="71"/>
      <c r="G30" s="71"/>
      <c r="H30" s="52"/>
      <c r="L30" s="46"/>
    </row>
    <row r="31" spans="1:12" s="45" customFormat="1" ht="21.75" customHeight="1" x14ac:dyDescent="0.2">
      <c r="A31" s="71" t="str">
        <f>" - "&amp;Dados!B24</f>
        <v xml:space="preserve"> - Os bens deverão ser entregues no endereço Setor de Almoxarifado, no horário das 09:00 às 12:00 horas e de 14:00 às 17:00 horas de segunda a sexta-feira. Sendo o frete, carga e descarga por conta do fornecedor até o local indicado.</v>
      </c>
      <c r="B31" s="71"/>
      <c r="C31" s="71"/>
      <c r="D31" s="71"/>
      <c r="E31" s="71"/>
      <c r="F31" s="71"/>
      <c r="G31" s="71"/>
      <c r="H31" s="52"/>
      <c r="L31" s="46"/>
    </row>
    <row r="32" spans="1:12" s="45" customFormat="1" ht="21.75" customHeight="1" x14ac:dyDescent="0.2">
      <c r="A32" s="71" t="str">
        <f>" - "&amp;Dados!B25</f>
        <v xml:space="preserve"> - O pagamento do objeto de que trata o PREGÃO ELETRÔNICO 023/2022, será efetuado pela Tesouraria da Secretaria Municipal de Saúde de Sumidouro.</v>
      </c>
      <c r="B32" s="71"/>
      <c r="C32" s="71"/>
      <c r="D32" s="71"/>
      <c r="E32" s="71"/>
      <c r="F32" s="71"/>
      <c r="G32" s="71"/>
      <c r="H32" s="52"/>
      <c r="L32" s="46"/>
    </row>
    <row r="33" spans="1:12" s="30" customFormat="1" ht="9" x14ac:dyDescent="0.2">
      <c r="A33" s="71" t="str">
        <f>" - "&amp;Dados!B26</f>
        <v xml:space="preserve"> - Proposta válida por 60 (sessenta) dias</v>
      </c>
      <c r="B33" s="71"/>
      <c r="C33" s="71"/>
      <c r="D33" s="71"/>
      <c r="E33" s="71"/>
      <c r="F33" s="71"/>
      <c r="G33" s="71"/>
      <c r="H33" s="50"/>
      <c r="L33" s="44"/>
    </row>
    <row r="34" spans="1:12" ht="21" customHeight="1" x14ac:dyDescent="0.2">
      <c r="A34" s="71" t="str">
        <f>" - "&amp;Dados!B28</f>
        <v xml:space="preserve"> - A Licitante poderá apresentar prospecto, ficha técnica ou outros documentos com informações que permitam a melhor identificação e qualificação do(s) item(ns) licitado(s);</v>
      </c>
      <c r="B34" s="71"/>
      <c r="C34" s="71"/>
      <c r="D34" s="71"/>
      <c r="E34" s="71"/>
      <c r="F34" s="71"/>
      <c r="G34" s="71"/>
      <c r="H34" s="53"/>
    </row>
    <row r="35" spans="1:12" ht="21.75" customHeight="1" x14ac:dyDescent="0.2">
      <c r="A35" s="71" t="str">
        <f>" - "&amp;Dados!B29</f>
        <v xml:space="preserve"> - A proposta de preços ajustada ao lance final deverá conter o valor numérico dos preços unitários e totais, não podendo exceder o valor do lance final;</v>
      </c>
      <c r="B35" s="71"/>
      <c r="C35" s="71"/>
      <c r="D35" s="71"/>
      <c r="E35" s="71"/>
      <c r="F35" s="71"/>
      <c r="G35" s="71"/>
      <c r="H35" s="53"/>
    </row>
    <row r="36" spans="1:12" ht="21.75" customHeight="1" x14ac:dyDescent="0.2">
      <c r="A36"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6" s="71"/>
      <c r="C36" s="71"/>
      <c r="D36" s="71"/>
      <c r="E36" s="71"/>
      <c r="F36" s="71"/>
      <c r="G36" s="71"/>
      <c r="H36" s="53"/>
    </row>
    <row r="37" spans="1:12" ht="21.75" customHeight="1" x14ac:dyDescent="0.2">
      <c r="A37"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7" s="71"/>
      <c r="C37" s="71"/>
      <c r="D37" s="71"/>
      <c r="E37" s="71"/>
      <c r="F37" s="71"/>
      <c r="G37" s="71"/>
      <c r="H37" s="53"/>
    </row>
    <row r="38" spans="1:12" ht="21.75" customHeight="1" x14ac:dyDescent="0.2">
      <c r="A38"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8" s="71"/>
      <c r="C38" s="71"/>
      <c r="D38" s="71"/>
      <c r="E38" s="71"/>
      <c r="F38" s="71"/>
      <c r="G38" s="71"/>
      <c r="H38" s="53"/>
    </row>
    <row r="39" spans="1:12" ht="21.75" customHeight="1" x14ac:dyDescent="0.2">
      <c r="A39" s="71" t="str">
        <f>" - "&amp;Dados!B33</f>
        <v xml:space="preserve"> - Declaramos que até a presente data inexistem fatos impeditivos a participação desta empresa ao presente certame licitatório, ciente da obrigatoriedade de declarar ocorrências posteriores;</v>
      </c>
      <c r="B39" s="71"/>
      <c r="C39" s="71"/>
      <c r="D39" s="71"/>
      <c r="E39" s="71"/>
      <c r="F39" s="71"/>
      <c r="G39" s="71"/>
      <c r="H39" s="53"/>
    </row>
    <row r="40" spans="1:12" ht="30" customHeight="1" x14ac:dyDescent="0.2">
      <c r="A40"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0" s="71"/>
      <c r="C40" s="71"/>
      <c r="D40" s="71"/>
      <c r="E40" s="71"/>
      <c r="F40" s="71"/>
      <c r="G40" s="71"/>
    </row>
    <row r="41" spans="1:12" ht="25.5" customHeight="1" x14ac:dyDescent="0.2">
      <c r="A41"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1" s="71"/>
      <c r="C41" s="71"/>
      <c r="D41" s="71"/>
      <c r="E41" s="71"/>
      <c r="F41" s="71"/>
      <c r="G41" s="71"/>
    </row>
  </sheetData>
  <autoFilter ref="A11:G41" xr:uid="{00000000-0009-0000-0000-000000000000}"/>
  <mergeCells count="23">
    <mergeCell ref="A30:G30"/>
    <mergeCell ref="A31:G31"/>
    <mergeCell ref="A32:G32"/>
    <mergeCell ref="B8:G8"/>
    <mergeCell ref="A33:G33"/>
    <mergeCell ref="B9:G9"/>
    <mergeCell ref="F28:G28"/>
    <mergeCell ref="F29:G29"/>
    <mergeCell ref="D10:G10"/>
    <mergeCell ref="C6:D6"/>
    <mergeCell ref="E6:F6"/>
    <mergeCell ref="A2:G2"/>
    <mergeCell ref="A3:G3"/>
    <mergeCell ref="A4:G4"/>
    <mergeCell ref="A5:G5"/>
    <mergeCell ref="A40:G40"/>
    <mergeCell ref="A41:G41"/>
    <mergeCell ref="A34:G34"/>
    <mergeCell ref="A35:G35"/>
    <mergeCell ref="A36:G36"/>
    <mergeCell ref="A37:G37"/>
    <mergeCell ref="A38:G38"/>
    <mergeCell ref="A39:G39"/>
  </mergeCells>
  <phoneticPr fontId="0" type="noConversion"/>
  <conditionalFormatting sqref="F28">
    <cfRule type="expression" dxfId="11" priority="1" stopIfTrue="1">
      <formula>IF($J28="Empate",IF(H28=1,TRUE(),FALSE()),FALSE())</formula>
    </cfRule>
    <cfRule type="expression" dxfId="10" priority="2" stopIfTrue="1">
      <formula>IF(H28="&gt;",FALSE(),IF(H28&gt;0,TRUE(),FALSE()))</formula>
    </cfRule>
    <cfRule type="expression" dxfId="9" priority="3" stopIfTrue="1">
      <formula>IF(H28="&gt;",TRUE(),FALSE())</formula>
    </cfRule>
  </conditionalFormatting>
  <conditionalFormatting sqref="F29">
    <cfRule type="expression" dxfId="8" priority="4" stopIfTrue="1">
      <formula>IF($J28="OK",IF(H28=1,TRUE(),FALSE()),FALSE())</formula>
    </cfRule>
    <cfRule type="expression" dxfId="7" priority="5" stopIfTrue="1">
      <formula>IF($J28="Empate",IF(H28=1,TRUE(),FALSE()),FALSE())</formula>
    </cfRule>
    <cfRule type="expression" dxfId="6" priority="6" stopIfTrue="1">
      <formula>IF($J28="Empate",IF(H28=2,TRUE(),FALSE()),FALSE())</formula>
    </cfRule>
  </conditionalFormatting>
  <conditionalFormatting sqref="F13:F27">
    <cfRule type="cellIs" dxfId="5" priority="11" stopIfTrue="1" operator="equal">
      <formula>""</formula>
    </cfRule>
  </conditionalFormatting>
  <conditionalFormatting sqref="D13:D27">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7">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61</v>
      </c>
      <c r="E1" s="4"/>
      <c r="F1" s="4"/>
      <c r="G1" s="4"/>
    </row>
    <row r="2" spans="1:7" x14ac:dyDescent="0.2">
      <c r="A2" s="17" t="s">
        <v>10</v>
      </c>
      <c r="B2" s="69" t="s">
        <v>62</v>
      </c>
      <c r="E2" s="4"/>
      <c r="F2" s="4"/>
      <c r="G2" s="4"/>
    </row>
    <row r="3" spans="1:7" x14ac:dyDescent="0.2">
      <c r="A3" s="17" t="s">
        <v>11</v>
      </c>
      <c r="B3" s="69" t="s">
        <v>63</v>
      </c>
      <c r="C3" s="5"/>
      <c r="E3" s="64"/>
      <c r="F3" s="4"/>
      <c r="G3" s="4"/>
    </row>
    <row r="4" spans="1:7" x14ac:dyDescent="0.2">
      <c r="A4" s="17" t="s">
        <v>12</v>
      </c>
      <c r="B4" s="68" t="s">
        <v>72</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22800.13</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25" t="s">
        <v>64</v>
      </c>
      <c r="C17" s="25" t="s">
        <v>65</v>
      </c>
      <c r="D17" s="25"/>
      <c r="E17" s="25"/>
      <c r="F17" s="25"/>
      <c r="G17" s="25"/>
      <c r="H17" s="25"/>
      <c r="I17" s="25"/>
      <c r="J17" s="25"/>
      <c r="K17" s="25"/>
      <c r="L17" s="25"/>
      <c r="M17" s="25"/>
    </row>
    <row r="18" spans="1:256" s="24" customFormat="1" x14ac:dyDescent="0.2">
      <c r="A18" s="23" t="s">
        <v>22</v>
      </c>
      <c r="B18" s="65" t="s">
        <v>66</v>
      </c>
      <c r="C18" s="59" t="s">
        <v>67</v>
      </c>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68</v>
      </c>
      <c r="E23" s="4"/>
      <c r="F23" s="4"/>
      <c r="G23" s="63"/>
    </row>
    <row r="24" spans="1:256" ht="63.75" x14ac:dyDescent="0.2">
      <c r="A24" s="21" t="s">
        <v>16</v>
      </c>
      <c r="B24" s="22" t="s">
        <v>69</v>
      </c>
      <c r="E24" s="4"/>
      <c r="F24" s="4"/>
      <c r="G24" s="63"/>
    </row>
    <row r="25" spans="1:256" ht="38.25" x14ac:dyDescent="0.2">
      <c r="A25" s="21" t="s">
        <v>17</v>
      </c>
      <c r="B25" s="70" t="s">
        <v>70</v>
      </c>
      <c r="C25" s="9"/>
      <c r="E25" s="4"/>
      <c r="F25" s="4"/>
      <c r="G25" s="63"/>
    </row>
    <row r="26" spans="1:256" ht="25.5" x14ac:dyDescent="0.2">
      <c r="A26" s="21" t="s">
        <v>18</v>
      </c>
      <c r="B26" s="22" t="s">
        <v>28</v>
      </c>
      <c r="E26" s="4"/>
      <c r="F26" s="4"/>
      <c r="G26" s="63"/>
    </row>
    <row r="27" spans="1:256" x14ac:dyDescent="0.2">
      <c r="A27" s="21" t="s">
        <v>32</v>
      </c>
      <c r="B27" s="67" t="s">
        <v>71</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2022-04-26T14:08:06Z</cp:lastPrinted>
  <dcterms:created xsi:type="dcterms:W3CDTF">2006-04-18T17:38:46Z</dcterms:created>
  <dcterms:modified xsi:type="dcterms:W3CDTF">2022-05-23T19:02:49Z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