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44-23 - Aquisição de Pneus e Lubrificante - SMDS\"/>
    </mc:Choice>
  </mc:AlternateContent>
  <xr:revisionPtr revIDLastSave="0" documentId="13_ncr:1_{214A62F3-6CCE-47E8-B627-C30FD33BA8C1}"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Preços'!$A$11:$G$30</definedName>
    <definedName name="_GoBack" localSheetId="1">Dados!$B$3</definedName>
    <definedName name="_Hlk127178289"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l="1"/>
  <c r="G16" i="1"/>
  <c r="A24" i="1" l="1"/>
  <c r="A25" i="1"/>
  <c r="A26" i="1"/>
  <c r="A27" i="1"/>
  <c r="A28" i="1"/>
  <c r="A29" i="1"/>
  <c r="A30" i="1"/>
  <c r="A23" i="1"/>
  <c r="E6" i="1"/>
  <c r="G13" i="1"/>
  <c r="A4" i="1"/>
  <c r="A21" i="1"/>
  <c r="A22" i="1"/>
  <c r="A20" i="1"/>
  <c r="A19" i="1"/>
  <c r="A6" i="1"/>
  <c r="A5" i="1"/>
  <c r="A3" i="1"/>
  <c r="F18" i="1" l="1"/>
</calcChain>
</file>

<file path=xl/sharedStrings.xml><?xml version="1.0" encoding="utf-8"?>
<sst xmlns="http://schemas.openxmlformats.org/spreadsheetml/2006/main" count="66" uniqueCount="61">
  <si>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</si>
  <si>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</si>
  <si>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</si>
  <si>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</si>
  <si>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</si>
  <si>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</si>
  <si>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</si>
  <si>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</si>
  <si>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</si>
  <si>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</si>
  <si>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</si>
  <si>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</si>
  <si>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</si>
  <si>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</si>
  <si>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</si>
  <si>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</si>
  <si>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</si>
  <si>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</si>
  <si>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</si>
  <si>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</si>
  <si>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</si>
  <si>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</si>
  <si>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</si>
  <si>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</si>
  <si>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</si>
  <si>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</si>
  <si>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</si>
  <si>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</si>
  <si>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</si>
  <si>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</si>
  <si>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</si>
  <si>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</si>
  <si>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</si>
  <si>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</si>
  <si>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</si>
  <si>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</si>
  <si>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</si>
  <si>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</si>
  <si>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</si>
  <si>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</si>
  <si>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</si>
  <si>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</si>
  <si>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</si>
  <si>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</si>
  <si>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</si>
  <si>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</si>
  <si>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A administração rejeitará, no todo ou em parte, o fornecimento executado em desacordo com os termos do Edital e seus anexos.</t>
  </si>
  <si>
    <t>ÓLEO DE MOTOR 20W50 SEMI SINTÉTICO</t>
  </si>
  <si>
    <t>Sec. Desenvolvimento Social</t>
  </si>
  <si>
    <t>O pagamento do objeto de que trata o PREGÃO ELETRÔNICO 044/2023, será efetuado pela Tesouraria da Secretaria Municipal de Desenvolvimento Social de Sumidouro.</t>
  </si>
  <si>
    <t>O objeto do presente termo de referência será recebido em remessa única pela Secretaria com prazo não superior a 15 (quinze) dias úteis após recebimento da nota de empenho.</t>
  </si>
  <si>
    <t>PREGÃO ELETRÔNICO Nº 044/2023</t>
  </si>
  <si>
    <t>PROCESSO ADMINISTRATIVO N° 3588/2022 de 07/11/2022</t>
  </si>
  <si>
    <t>UNID</t>
  </si>
  <si>
    <t>L</t>
  </si>
  <si>
    <t>PNEU DE 1A QUALIDADE, 195/65/R15 - CERTIFICADO PELO INMETRO, PRODUTO NOVO, NÃO RECONDICIONADO E/OU REMANUFATURADO, COM PADRÃO DE QUALIDADE SEMELHANTE AO PIRELLI, GOODYEAR, FIRESTONE, MICHELIN, DEVENDO POSSUIR SELO DE APROVAÇÃO DO INMETRO</t>
  </si>
  <si>
    <t>PNEU DE 1A QUALIDADE, 225/75/R16 118/116 - CERTIFICADO PELO INMETRO, PRODUTO NOVO, NÃO RECONDICIONADO E/OU REMANUFATURADO, COM PADRÃO DE QUALIDADE SEMELHANTE AO PIRELLI, GOODYEAR, FIRESTONE, MICHELIN, DEVENDO POSSUIR SELO DE APROVAÇÃO DO INMETRO</t>
  </si>
  <si>
    <t>PNEU DE 1A QUALIDADE, 185/ 65/R14 - CERTIFICADO PELO INMETRO, PRODUTO NOVO, NÃO RECONDICIONADO E/OU REMANUFATURADO, COM PADRÃO DE QUALIDADE SEMELHANTE AO PIRELLI, GOODYEAR, FIRESTONE, MICHELIN, DEVENDO POSSUIR SELO DE APROVAÇÃO DO INMETRO</t>
  </si>
  <si>
    <t>EVENTUAL AQUISIÇÃO DE PNEUS E LUBRIFICANTES - SRP</t>
  </si>
  <si>
    <t>Prazo da ata: 12 meses a contar de sua assinatura.</t>
  </si>
  <si>
    <t>Abertura das Propostas: 31/05/2023,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</si>
</sst>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3">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1" fillId="0" borderId="0" xfId="0" applyFont="1"/>
    <xf numFmtId="0" fontId="1"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030857" y="285750"/>
          <a:ext cx="1796497"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3588/22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30"/>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2.2851562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71" t="s">
        <v>19</v>
      </c>
      <c r="B2" s="71"/>
      <c r="C2" s="71"/>
      <c r="D2" s="71"/>
      <c r="E2" s="71"/>
      <c r="F2" s="71"/>
      <c r="G2" s="71"/>
    </row>
    <row r="3" spans="1:11" x14ac:dyDescent="0.2">
      <c r="A3" s="71" t="str">
        <f>UPPER(Dados!B1&amp;"  -  "&amp;Dados!B4)</f>
        <v>PREGÃO ELETRÔNICO Nº 044/2023  -  ABERTURA DAS PROPOSTAS: 31/05/2023, ÀS 10:00HS</v>
      </c>
      <c r="B3" s="71"/>
      <c r="C3" s="71"/>
      <c r="D3" s="71"/>
      <c r="E3" s="71"/>
      <c r="F3" s="71"/>
      <c r="G3" s="71"/>
    </row>
    <row r="4" spans="1:11" x14ac:dyDescent="0.2">
      <c r="A4" s="72" t="str">
        <f>Dados!B3</f>
        <v>EVENTUAL AQUISIÇÃO DE PNEUS E LUBRIFICANTES - SRP</v>
      </c>
      <c r="B4" s="72"/>
      <c r="C4" s="72"/>
      <c r="D4" s="72"/>
      <c r="E4" s="72"/>
      <c r="F4" s="72"/>
      <c r="G4" s="72"/>
    </row>
    <row r="5" spans="1:11" x14ac:dyDescent="0.2">
      <c r="A5" s="71" t="str">
        <f>Dados!B2</f>
        <v>PROCESSO ADMINISTRATIVO N° 3588/2022 de 07/11/2022</v>
      </c>
      <c r="B5" s="71"/>
      <c r="C5" s="71"/>
      <c r="D5" s="71"/>
      <c r="E5" s="71"/>
      <c r="F5" s="71"/>
      <c r="G5" s="71"/>
    </row>
    <row r="6" spans="1:11" x14ac:dyDescent="0.2">
      <c r="A6" s="52" t="str">
        <f>Dados!B7</f>
        <v>MENOR PREÇO POR ITEM</v>
      </c>
      <c r="B6" s="52"/>
      <c r="C6" s="69" t="s">
        <v>29</v>
      </c>
      <c r="D6" s="69"/>
      <c r="E6" s="70">
        <f>Dados!B8</f>
        <v>203997.9</v>
      </c>
      <c r="F6" s="70"/>
      <c r="G6" s="52"/>
    </row>
    <row r="7" spans="1:11" ht="2.25" customHeight="1" x14ac:dyDescent="0.2">
      <c r="A7" s="6"/>
      <c r="B7" s="6"/>
      <c r="C7" s="6"/>
      <c r="D7" s="6"/>
      <c r="E7" s="14"/>
      <c r="F7" s="14"/>
      <c r="G7" s="10"/>
    </row>
    <row r="8" spans="1:11" s="8" customFormat="1" ht="12" customHeight="1" x14ac:dyDescent="0.2">
      <c r="A8" s="15" t="s">
        <v>0</v>
      </c>
      <c r="B8" s="62"/>
      <c r="C8" s="62"/>
      <c r="D8" s="62"/>
      <c r="E8" s="62"/>
      <c r="F8" s="62"/>
      <c r="G8" s="62"/>
      <c r="H8" s="41"/>
    </row>
    <row r="9" spans="1:11" s="8" customFormat="1" ht="12" customHeight="1" x14ac:dyDescent="0.2">
      <c r="A9" s="15" t="s">
        <v>1</v>
      </c>
      <c r="B9" s="63"/>
      <c r="C9" s="63"/>
      <c r="D9" s="63"/>
      <c r="E9" s="63"/>
      <c r="F9" s="63"/>
      <c r="G9" s="63"/>
      <c r="H9" s="41"/>
    </row>
    <row r="10" spans="1:11" s="8" customFormat="1" ht="12" customHeight="1" x14ac:dyDescent="0.2">
      <c r="A10" s="15" t="s">
        <v>2</v>
      </c>
      <c r="B10" s="36"/>
      <c r="C10" s="26" t="s">
        <v>8</v>
      </c>
      <c r="D10" s="68"/>
      <c r="E10" s="68"/>
      <c r="F10" s="68"/>
      <c r="G10" s="68"/>
      <c r="H10" s="41"/>
    </row>
    <row r="11" spans="1:11" ht="4.5" customHeight="1" x14ac:dyDescent="0.2">
      <c r="A11" s="3"/>
      <c r="B11" s="28"/>
      <c r="C11" s="28"/>
      <c r="D11" s="28"/>
      <c r="E11" s="50"/>
      <c r="F11" s="29"/>
      <c r="G11" s="30"/>
    </row>
    <row r="12" spans="1:11" s="8" customFormat="1" ht="22.5" x14ac:dyDescent="0.2">
      <c r="A12" s="32" t="s">
        <v>3</v>
      </c>
      <c r="B12" s="32" t="s">
        <v>4</v>
      </c>
      <c r="C12" s="32" t="s">
        <v>5</v>
      </c>
      <c r="D12" s="32" t="s">
        <v>6</v>
      </c>
      <c r="E12" s="46" t="s">
        <v>25</v>
      </c>
      <c r="F12" s="46" t="s">
        <v>26</v>
      </c>
      <c r="G12" s="32" t="s">
        <v>7</v>
      </c>
      <c r="H12" s="41"/>
    </row>
    <row r="13" spans="1:11" s="8" customFormat="1" ht="56.25" x14ac:dyDescent="0.2">
      <c r="A13" s="33">
        <v>1</v>
      </c>
      <c r="B13" s="31" t="s">
        <v>55</v>
      </c>
      <c r="C13" s="34" t="s">
        <v>53</v>
      </c>
      <c r="D13" s="49">
        <v>100</v>
      </c>
      <c r="E13" s="51">
        <v>560.89</v>
      </c>
      <c r="F13" s="58"/>
      <c r="G13" s="35" t="str">
        <f>IF(F13="","",IF(ISTEXT(F13),"NC",F13*D13))</f>
        <v/>
      </c>
      <c r="H13" s="41"/>
      <c r="K13" s="7"/>
    </row>
    <row r="14" spans="1:11" s="8" customFormat="1" ht="56.25" x14ac:dyDescent="0.2">
      <c r="A14" s="33">
        <v>2</v>
      </c>
      <c r="B14" s="31" t="s">
        <v>56</v>
      </c>
      <c r="C14" s="34" t="s">
        <v>53</v>
      </c>
      <c r="D14" s="49">
        <v>50</v>
      </c>
      <c r="E14" s="51">
        <v>1114.47</v>
      </c>
      <c r="F14" s="58"/>
      <c r="G14" s="35" t="str">
        <f>IF(F14="","",IF(ISTEXT(F14),"NC",F14*D14))</f>
        <v/>
      </c>
      <c r="H14" s="41"/>
      <c r="K14" s="7"/>
    </row>
    <row r="15" spans="1:11" s="8" customFormat="1" ht="11.25" x14ac:dyDescent="0.2">
      <c r="A15" s="33">
        <v>3</v>
      </c>
      <c r="B15" s="31" t="s">
        <v>47</v>
      </c>
      <c r="C15" s="34" t="s">
        <v>54</v>
      </c>
      <c r="D15" s="49">
        <v>200</v>
      </c>
      <c r="E15" s="51">
        <v>35.83</v>
      </c>
      <c r="F15" s="58"/>
      <c r="G15" s="35" t="str">
        <f t="shared" ref="G15:G16" si="0">IF(F15="","",IF(ISTEXT(F15),"NC",F15*D15))</f>
        <v/>
      </c>
      <c r="H15" s="41"/>
      <c r="K15" s="7"/>
    </row>
    <row r="16" spans="1:11" s="8" customFormat="1" ht="56.25" x14ac:dyDescent="0.2">
      <c r="A16" s="33">
        <v>4</v>
      </c>
      <c r="B16" s="31" t="s">
        <v>57</v>
      </c>
      <c r="C16" s="34" t="s">
        <v>53</v>
      </c>
      <c r="D16" s="49">
        <v>180</v>
      </c>
      <c r="E16" s="51">
        <v>472.33</v>
      </c>
      <c r="F16" s="58"/>
      <c r="G16" s="35" t="str">
        <f t="shared" si="0"/>
        <v/>
      </c>
      <c r="H16" s="41"/>
      <c r="K16" s="7"/>
    </row>
    <row r="17" spans="1:8" s="27" customFormat="1" ht="9" x14ac:dyDescent="0.2">
      <c r="A17" s="37"/>
      <c r="E17" s="47"/>
      <c r="F17" s="64" t="s">
        <v>27</v>
      </c>
      <c r="G17" s="65"/>
      <c r="H17" s="42"/>
    </row>
    <row r="18" spans="1:8" ht="14.25" customHeight="1" x14ac:dyDescent="0.2">
      <c r="F18" s="66" t="str">
        <f>IF(SUM(G13:G16)=0,"",SUM(G13:G16))</f>
        <v/>
      </c>
      <c r="G18" s="67"/>
      <c r="H18" s="43"/>
    </row>
    <row r="19" spans="1:8" s="38" customFormat="1" ht="24" customHeight="1" x14ac:dyDescent="0.2">
      <c r="A19" s="61" t="str">
        <f>" - "&amp;Dados!B23</f>
        <v xml:space="preserve"> - O objeto do presente termo de referência será recebido em remessa única pela Secretaria com prazo não superior a 15 (quinze) dias úteis após recebimento da nota de empenho.</v>
      </c>
      <c r="B19" s="61"/>
      <c r="C19" s="61"/>
      <c r="D19" s="61"/>
      <c r="E19" s="61"/>
      <c r="F19" s="61"/>
      <c r="G19" s="61"/>
      <c r="H19" s="44"/>
    </row>
    <row r="20" spans="1:8" s="38" customFormat="1" ht="9" x14ac:dyDescent="0.2">
      <c r="A20" s="61" t="str">
        <f>" - "&amp;Dados!B24</f>
        <v xml:space="preserve"> - A administração rejeitará, no todo ou em parte, o fornecimento executado em desacordo com os termos do Edital e seus anexos.</v>
      </c>
      <c r="B20" s="61"/>
      <c r="C20" s="61"/>
      <c r="D20" s="61"/>
      <c r="E20" s="61"/>
      <c r="F20" s="61"/>
      <c r="G20" s="61"/>
      <c r="H20" s="44"/>
    </row>
    <row r="21" spans="1:8" s="38" customFormat="1" ht="9" x14ac:dyDescent="0.2">
      <c r="A21" s="61" t="str">
        <f>" - "&amp;Dados!B25</f>
        <v xml:space="preserve"> - O pagamento do objeto de que trata o PREGÃO ELETRÔNICO 044/2023, será efetuado pela Tesouraria da Secretaria Municipal de Desenvolvimento Social de Sumidouro.</v>
      </c>
      <c r="B21" s="61"/>
      <c r="C21" s="61"/>
      <c r="D21" s="61"/>
      <c r="E21" s="61"/>
      <c r="F21" s="61"/>
      <c r="G21" s="61"/>
      <c r="H21" s="44"/>
    </row>
    <row r="22" spans="1:8" s="27" customFormat="1" ht="9" x14ac:dyDescent="0.2">
      <c r="A22" s="61" t="str">
        <f>" - "&amp;Dados!B26</f>
        <v xml:space="preserve"> - Proposta válida por 60 (sessenta) dias</v>
      </c>
      <c r="B22" s="61"/>
      <c r="C22" s="61"/>
      <c r="D22" s="61"/>
      <c r="E22" s="61"/>
      <c r="F22" s="61"/>
      <c r="G22" s="61"/>
      <c r="H22" s="42"/>
    </row>
    <row r="23" spans="1:8" ht="21" customHeight="1" x14ac:dyDescent="0.2">
      <c r="A23" s="61" t="str">
        <f>" - "&amp;Dados!B28</f>
        <v xml:space="preserve"> - A Licitante poderá apresentar prospecto, ficha técnica ou outros documentos com informações que permitam a melhor identificação e qualificação do(s) item(ns) licitado(s);</v>
      </c>
      <c r="B23" s="61"/>
      <c r="C23" s="61"/>
      <c r="D23" s="61"/>
      <c r="E23" s="61"/>
      <c r="F23" s="61"/>
      <c r="G23" s="61"/>
      <c r="H23" s="45"/>
    </row>
    <row r="24" spans="1:8" ht="21.75" customHeight="1" x14ac:dyDescent="0.2">
      <c r="A24" s="61" t="str">
        <f>" - "&amp;Dados!B29</f>
        <v xml:space="preserve"> - A proposta de preços ajustada ao lance final deverá conter o valor numérico dos preços unitários e totais, não podendo exceder o valor do lance final;</v>
      </c>
      <c r="B24" s="61"/>
      <c r="C24" s="61"/>
      <c r="D24" s="61"/>
      <c r="E24" s="61"/>
      <c r="F24" s="61"/>
      <c r="G24" s="61"/>
      <c r="H24" s="45"/>
    </row>
    <row r="25" spans="1:8" ht="21.75" customHeight="1" x14ac:dyDescent="0.2">
      <c r="A25" s="6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5" s="61"/>
      <c r="C25" s="61"/>
      <c r="D25" s="61"/>
      <c r="E25" s="61"/>
      <c r="F25" s="61"/>
      <c r="G25" s="61"/>
      <c r="H25" s="45"/>
    </row>
    <row r="26" spans="1:8" ht="21.75" customHeight="1" x14ac:dyDescent="0.2">
      <c r="A26" s="6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6" s="61"/>
      <c r="C26" s="61"/>
      <c r="D26" s="61"/>
      <c r="E26" s="61"/>
      <c r="F26" s="61"/>
      <c r="G26" s="61"/>
      <c r="H26" s="45"/>
    </row>
    <row r="27" spans="1:8" ht="21.75" customHeight="1" x14ac:dyDescent="0.2">
      <c r="A27" s="6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7" s="61"/>
      <c r="C27" s="61"/>
      <c r="D27" s="61"/>
      <c r="E27" s="61"/>
      <c r="F27" s="61"/>
      <c r="G27" s="61"/>
      <c r="H27" s="45"/>
    </row>
    <row r="28" spans="1:8" ht="21.75" customHeight="1" x14ac:dyDescent="0.2">
      <c r="A28" s="61" t="str">
        <f>" - "&amp;Dados!B33</f>
        <v xml:space="preserve"> - Declaramos que até a presente data inexistem fatos impeditivos a participação desta empresa ao presente certame licitatório, ciente da obrigatoriedade de declarar ocorrências posteriores;</v>
      </c>
      <c r="B28" s="61"/>
      <c r="C28" s="61"/>
      <c r="D28" s="61"/>
      <c r="E28" s="61"/>
      <c r="F28" s="61"/>
      <c r="G28" s="61"/>
      <c r="H28" s="45"/>
    </row>
    <row r="29" spans="1:8" ht="30" customHeight="1" x14ac:dyDescent="0.2">
      <c r="A29" s="6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9" s="61"/>
      <c r="C29" s="61"/>
      <c r="D29" s="61"/>
      <c r="E29" s="61"/>
      <c r="F29" s="61"/>
      <c r="G29" s="61"/>
    </row>
    <row r="30" spans="1:8" ht="25.5" customHeight="1" x14ac:dyDescent="0.2">
      <c r="A30" s="6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0" s="61"/>
      <c r="C30" s="61"/>
      <c r="D30" s="61"/>
      <c r="E30" s="61"/>
      <c r="F30" s="61"/>
      <c r="G30" s="61"/>
    </row>
  </sheetData>
  <sheetProtection algorithmName="SHA-512" hashValue="/v/mS+tbuKoLtxqi54N9EDx/EInbqVSWK27RS76XXzGWiJ9Txyp4Ff9zMgoEP26APNpxarZmy7mF9BSuZScTMQ==" saltValue="yi0v3S4oTFVUG4iRy5+nuw==" spinCount="100000" sheet="1" objects="1" scenarios="1"/>
  <autoFilter ref="A11:G30" xr:uid="{00000000-0009-0000-0000-000000000000}"/>
  <mergeCells count="23">
    <mergeCell ref="A29:G29"/>
    <mergeCell ref="A30:G30"/>
    <mergeCell ref="A23:G23"/>
    <mergeCell ref="A24:G24"/>
    <mergeCell ref="A25:G25"/>
    <mergeCell ref="A26:G26"/>
    <mergeCell ref="A27:G27"/>
    <mergeCell ref="A28:G28"/>
    <mergeCell ref="C6:D6"/>
    <mergeCell ref="E6:F6"/>
    <mergeCell ref="A2:G2"/>
    <mergeCell ref="A3:G3"/>
    <mergeCell ref="A4:G4"/>
    <mergeCell ref="A5:G5"/>
    <mergeCell ref="A19:G19"/>
    <mergeCell ref="A20:G20"/>
    <mergeCell ref="A21:G21"/>
    <mergeCell ref="B8:G8"/>
    <mergeCell ref="A22:G22"/>
    <mergeCell ref="B9:G9"/>
    <mergeCell ref="F17:G17"/>
    <mergeCell ref="F18:G18"/>
    <mergeCell ref="D10:G10"/>
  </mergeCells>
  <phoneticPr fontId="0" type="noConversion"/>
  <conditionalFormatting sqref="F17">
    <cfRule type="expression" dxfId="11" priority="1" stopIfTrue="1">
      <formula>IF($J17="Empate",IF(H17=1,TRUE(),FALSE()),FALSE())</formula>
    </cfRule>
    <cfRule type="expression" dxfId="10" priority="2" stopIfTrue="1">
      <formula>IF(H17="&gt;",FALSE(),IF(H17&gt;0,TRUE(),FALSE()))</formula>
    </cfRule>
    <cfRule type="expression" dxfId="9" priority="3" stopIfTrue="1">
      <formula>IF(H17="&gt;",TRUE(),FALSE())</formula>
    </cfRule>
  </conditionalFormatting>
  <conditionalFormatting sqref="F18">
    <cfRule type="expression" dxfId="8" priority="4" stopIfTrue="1">
      <formula>IF($J17="OK",IF(H17=1,TRUE(),FALSE()),FALSE())</formula>
    </cfRule>
    <cfRule type="expression" dxfId="7" priority="5" stopIfTrue="1">
      <formula>IF($J17="Empate",IF(H17=1,TRUE(),FALSE()),FALSE())</formula>
    </cfRule>
    <cfRule type="expression" dxfId="6" priority="6" stopIfTrue="1">
      <formula>IF($J17="Empate",IF(H17=2,TRUE(),FALSE()),FALSE())</formula>
    </cfRule>
  </conditionalFormatting>
  <conditionalFormatting sqref="F13:F16">
    <cfRule type="cellIs" dxfId="5" priority="11" stopIfTrue="1" operator="equal">
      <formula>""</formula>
    </cfRule>
  </conditionalFormatting>
  <conditionalFormatting sqref="D13:D16">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6">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6">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3"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 t="s">
        <v>51</v>
      </c>
      <c r="E1" s="4"/>
      <c r="F1" s="4"/>
      <c r="G1" s="4"/>
    </row>
    <row r="2" spans="1:7" x14ac:dyDescent="0.2">
      <c r="A2" s="16" t="s">
        <v>10</v>
      </c>
      <c r="B2" s="5" t="s">
        <v>52</v>
      </c>
      <c r="E2" s="4"/>
      <c r="F2" s="4"/>
      <c r="G2" s="4"/>
    </row>
    <row r="3" spans="1:7" x14ac:dyDescent="0.2">
      <c r="A3" s="16" t="s">
        <v>11</v>
      </c>
      <c r="B3" s="59" t="s">
        <v>58</v>
      </c>
      <c r="C3" s="5"/>
      <c r="E3" s="54"/>
      <c r="F3" s="4"/>
      <c r="G3" s="4"/>
    </row>
    <row r="4" spans="1:7" x14ac:dyDescent="0.2">
      <c r="A4" s="16" t="s">
        <v>12</v>
      </c>
      <c r="B4" s="59" t="s">
        <v>60</v>
      </c>
      <c r="C4" s="5"/>
      <c r="E4" s="54"/>
      <c r="F4" s="4"/>
      <c r="G4" s="4"/>
    </row>
    <row r="5" spans="1:7" x14ac:dyDescent="0.2">
      <c r="A5" s="16" t="s">
        <v>13</v>
      </c>
      <c r="B5" s="5" t="s">
        <v>44</v>
      </c>
      <c r="C5" s="5"/>
      <c r="E5" s="54"/>
      <c r="F5" s="4"/>
      <c r="G5" s="4"/>
    </row>
    <row r="6" spans="1:7" x14ac:dyDescent="0.2">
      <c r="A6" s="16" t="s">
        <v>31</v>
      </c>
      <c r="B6" s="12" t="s">
        <v>45</v>
      </c>
      <c r="C6" s="5"/>
      <c r="E6" s="54"/>
      <c r="F6" s="4"/>
      <c r="G6" s="4"/>
    </row>
    <row r="7" spans="1:7" x14ac:dyDescent="0.2">
      <c r="A7" s="16" t="s">
        <v>14</v>
      </c>
      <c r="B7" s="5" t="s">
        <v>30</v>
      </c>
      <c r="C7" s="5"/>
      <c r="E7" s="54"/>
      <c r="F7" s="4"/>
      <c r="G7" s="4"/>
    </row>
    <row r="8" spans="1:7" x14ac:dyDescent="0.2">
      <c r="A8" s="25" t="s">
        <v>23</v>
      </c>
      <c r="B8" s="48">
        <v>203997.9</v>
      </c>
      <c r="C8" s="5"/>
      <c r="E8" s="54"/>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6" t="s">
        <v>33</v>
      </c>
      <c r="E14" s="4"/>
      <c r="F14" s="4"/>
      <c r="G14" s="4"/>
    </row>
    <row r="15" spans="1:7" x14ac:dyDescent="0.2">
      <c r="A15" s="56" t="s">
        <v>34</v>
      </c>
      <c r="E15" s="4"/>
      <c r="F15" s="4"/>
      <c r="G15" s="4"/>
    </row>
    <row r="16" spans="1:7" x14ac:dyDescent="0.2">
      <c r="A16" s="56" t="s">
        <v>35</v>
      </c>
      <c r="B16" s="24"/>
      <c r="E16" s="24"/>
      <c r="F16" s="4"/>
      <c r="G16" s="4"/>
    </row>
    <row r="17" spans="1:256" s="23" customFormat="1" x14ac:dyDescent="0.2">
      <c r="A17" s="22" t="s">
        <v>21</v>
      </c>
      <c r="B17" s="57" t="s">
        <v>48</v>
      </c>
      <c r="C17" s="57"/>
      <c r="D17" s="24"/>
      <c r="E17" s="55"/>
      <c r="F17" s="24"/>
      <c r="G17" s="24"/>
      <c r="H17" s="24"/>
      <c r="I17" s="24"/>
      <c r="J17" s="24"/>
      <c r="K17" s="24"/>
      <c r="L17" s="24"/>
      <c r="M17" s="24"/>
    </row>
    <row r="18" spans="1:256" s="23" customFormat="1" x14ac:dyDescent="0.2">
      <c r="A18" s="22" t="s">
        <v>22</v>
      </c>
      <c r="B18" s="55"/>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38.25" x14ac:dyDescent="0.2">
      <c r="A23" s="20" t="s">
        <v>15</v>
      </c>
      <c r="B23" s="21" t="s">
        <v>50</v>
      </c>
      <c r="E23" s="4"/>
      <c r="F23" s="4"/>
      <c r="G23" s="53"/>
    </row>
    <row r="24" spans="1:256" ht="38.25" x14ac:dyDescent="0.2">
      <c r="A24" s="20" t="s">
        <v>16</v>
      </c>
      <c r="B24" s="21" t="s">
        <v>46</v>
      </c>
      <c r="E24" s="4"/>
      <c r="F24" s="4"/>
      <c r="G24" s="53"/>
    </row>
    <row r="25" spans="1:256" ht="51" x14ac:dyDescent="0.2">
      <c r="A25" s="20" t="s">
        <v>17</v>
      </c>
      <c r="B25" s="12" t="s">
        <v>49</v>
      </c>
      <c r="C25" s="9"/>
      <c r="E25" s="4"/>
      <c r="F25" s="4"/>
      <c r="G25" s="53"/>
    </row>
    <row r="26" spans="1:256" ht="25.5" x14ac:dyDescent="0.2">
      <c r="A26" s="20" t="s">
        <v>18</v>
      </c>
      <c r="B26" s="21" t="s">
        <v>28</v>
      </c>
      <c r="E26" s="4"/>
      <c r="F26" s="4"/>
      <c r="G26" s="53"/>
    </row>
    <row r="27" spans="1:256" x14ac:dyDescent="0.2">
      <c r="A27" s="20" t="s">
        <v>32</v>
      </c>
      <c r="B27" s="60" t="s">
        <v>59</v>
      </c>
      <c r="G27" s="53"/>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5</vt:i4>
      </vt:variant>
    </vt:vector>
  </HeadingPairs>
  <TitlesOfParts>
    <vt:vector size="7" baseType="lpstr">
      <vt:lpstr>Quadro de Preços</vt:lpstr>
      <vt:lpstr>Dados</vt:lpstr>
      <vt:lpstr>Dados!_GoBack</vt:lpstr>
      <vt:lpstr>Dados!_Hlk127178289</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2023-05-16T18:12:44Z</cp:lastPrinted>
  <dcterms:created xsi:type="dcterms:W3CDTF">2006-04-18T17:38:46Z</dcterms:created>
  <dcterms:modified xsi:type="dcterms:W3CDTF">2023-05-16T18:13:23Z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