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EstaPasta_de_trabalho"/>
  <mc:AlternateContent xmlns:mc="http://schemas.openxmlformats.org/markup-compatibility/2006">
    <mc:Choice Requires="x15">
      <x15ac:absPath xmlns:x15ac="http://schemas.microsoft.com/office/spreadsheetml/2010/11/ac" url="D:\licitacoes\2022\Pregão Eletrônico\Pregão Eletrônico 022-22 - Eventual Aquisição de Móveis, Eletrodoméstico e Utensílios - SMEC\"/>
    </mc:Choice>
  </mc:AlternateContent>
  <xr:revisionPtr revIDLastSave="0" documentId="13_ncr:1_{800E85CB-37AB-4062-B679-BE10C9F172B9}"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Preços'!$A$11:$G$34</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G19" i="1" l="1"/>
  <c r="G20" i="1"/>
  <c r="A28" i="1"/>
  <c r="A29" i="1"/>
  <c r="A30" i="1"/>
  <c r="A31" i="1"/>
  <c r="A32" i="1"/>
  <c r="A33" i="1"/>
  <c r="A34" i="1"/>
  <c r="A27" i="1"/>
  <c r="E6" i="1"/>
  <c r="G13" i="1"/>
  <c r="A4" i="1"/>
  <c r="A25" i="1"/>
  <c r="A26" i="1"/>
  <c r="A24" i="1"/>
  <c r="A23" i="1"/>
  <c r="A6" i="1"/>
  <c r="A5" i="1"/>
  <c r="A3" i="1"/>
  <c r="F22" i="1" l="1"/>
</calcChain>
</file>

<file path=xl/sharedStrings.xml><?xml version="1.0" encoding="utf-8"?>
<sst xmlns="http://schemas.openxmlformats.org/spreadsheetml/2006/main" count="74" uniqueCount="63">
  <si>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</si>
  <si>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</si>
  <si>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</si>
  <si>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</si>
  <si>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</si>
  <si>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</si>
  <si>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</si>
  <si>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</si>
  <si>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</si>
  <si>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</si>
  <si>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</si>
  <si>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</si>
  <si>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</si>
  <si>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</si>
  <si>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</si>
  <si>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</si>
  <si>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</si>
  <si>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</si>
  <si>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</si>
  <si>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</si>
  <si>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</si>
  <si>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</si>
  <si>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</si>
  <si>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</si>
  <si>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</si>
  <si>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</si>
  <si>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</si>
  <si>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</si>
  <si>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</si>
  <si>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</si>
  <si>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</si>
  <si>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</si>
  <si>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</si>
  <si>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</si>
  <si>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</si>
  <si>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</si>
  <si>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</si>
  <si>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</si>
  <si>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</si>
  <si>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</si>
  <si>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</si>
  <si>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</si>
  <si>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</si>
  <si>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</si>
  <si>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</si>
  <si>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</si>
  <si>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</si>
  <si>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CAIXA TÉRMICA HOT BOX EM POLIETILENO AZUL 160 L (890 X 610 X 620). PRAZO DE GARANTIA MINIMO DE 12 MESES. FABRICAÇÃO DE ACORDO COM AS NORMAS VIGENTES</t>
  </si>
  <si>
    <t>FOGÃO INDUSTRIAL 4 BOCAS LINEAR, AÇO INOX DE BAIXA PRESSÃO, PERFIL 7, LINHA LUXO, COM FORNO TAMANHO APROXIMADO ENTRE 80L A 90L, GRELHAS EM FERRO FUNDIDO 30X30, 02 QUEIMADORES DUPLOS 130 MM E 02 QUEIMADORES SIMPLES 95 MM. PRAZO DE GARANTIA MINIMO DE 12 MESES. FABRICAÇÃO DE ACORDO COM AS NORMAS VIGENTES</t>
  </si>
  <si>
    <t>FOGÃO INDUSTRIAL 4 BOCAS ILHA, AÇO INOX DE BAIXA PRESSÃO, PERFIL 7, LINHA LUXO, COM FORNO TAMANHO APROXIMADO ENTRE 80L A 90L, GRELHAS EM FERRO FUNDIDO 30X30, 02 QUEIMADORES DUPLOS 130 MM E 02 QUEIMADORES SIMPLES 95 MM. PRAZO DE GARANTIA MINIMO DE 12 MESES. FABRICAÇÃO DE ACORDO COM AS NORMAS VIGENTES</t>
  </si>
  <si>
    <t>FREEZER HORIZONTAL, 02 TAMPAS, COM DUPLA FUNÇÃO, ARMAZENAMENTO LÍQUIDO DE 519 LITROS, CLASSE A DE CONSUMO DE ENERGIA, VOLTAGEM DE 110V, NA COR BRANCA. PRAZO DE GARANTIA MINIMO DE 12 MESES. FABRICAÇÃO DE ACORDO COM AS NORMAS VIGENTES</t>
  </si>
  <si>
    <t>FREEZER VERTICAL, 1 PORTA, CAPACIDADE DE 173 LITROS, CLASSE A DE CONSUMO DE ENERGIA, VOLTAGEM DE 110V, NA COR BRANCA. PRAZO DE GARANTIA MINIMO DE 12 MESES. FABRICAÇÃO DE ACORDO COM AS NORMAS VIGENTES</t>
  </si>
  <si>
    <t>FREEZER HORIZONTAL 213 LITROS - 110V FREEZER HORIZONTAL, 1 PORTA, COR BRANCA, CAPACIDADE MÍNIMA DE 213 LITROS, COM DRENO, GABINETE INTERNO EM AÇO, PINTURA ELETROESTÁTICA, FECHADURA COM CHAVE, PUXADORES ERGONÔMICOS, VOLTAGEM 110, CLASSE A, GARANTIA DE 1 ANO.</t>
  </si>
  <si>
    <t>REFRIGERADOR DUPLEX FROST FREE, COM SISTEMA DE DUAL FAN, COR BRANCA, DIMENSÕES APROXIMADAS (LXAXP) 710 X 1754 X 738, 409 LITROS (APROXIMADAMENTE 89 LITROS CONGELADOR E APROXIMADAMENTE 320 LITROS REFRIGERADOR). CONTÉM: PRATELEIRAS, GAVETAS, COMPARTIMENTO NA PORTA, CONGELAMENTO RÁPIDO, ALARME DE PORTA ABERTA, NA VOLTAGEM DE 110V, COM FORMA DE GELO, TERMOSTATO, LUZ, BASE COM PÉS ESTABILIZAORES E RODIZIOS, PRAZO DE GARANTIA MINIMO DE 12 MESES. FABRICAÇÃO DE ACORDO COM AS NORMAS VIGENTES</t>
  </si>
  <si>
    <t>FOGÃO TIPO DOMÉSTICO COM 4 BOCAS, TIPO DE FOGÃO: PISO COM PÉS ALTOS, MATERIAL: AÇO COM PINTURA ELETROSTÁTICA A PÓ E PAINEL FRONTAL EM AÇO INOXIDÁVEL, QUEIMADORES EM ALUMÍNIO FORJADO, CHAMA SIMPLES, FORNO AUTOLIMPANTE COM SISTEMA DE ILUMINAÇÃO, INJETOR DE GÁS HORIZONTAL, TIPO DE GÁS GLP NATURAL (GN), ACENDEDOR AUTOMÁTICO, BIVOLT, EFICIÊNCIA ENERGÉTICA CLASSE A. PRODUTO CERTIFICADO PELO INMETRO. GARANTIA DE 01 ANO (03 MESES GARANTIA LEGAL E MAIS 9 MESES DE GARANTIA ESPECIAL CONCEDIDA PELO FABRICANTE)</t>
  </si>
  <si>
    <t>PREGÃO ELETRÔNICO Nº 022/2022</t>
  </si>
  <si>
    <t>PROCESSO ADMINISTRATIVO N° 2597/2021 de 31/08/2021</t>
  </si>
  <si>
    <t>EVENTUAL AQUISIÇÃO DE MÓVEIS, ELETRODOMÉSTICOS - SRP</t>
  </si>
  <si>
    <t>O objeto do presente termo de referência será recebido em remessas parceladas de acordo com as necessidades da Secretaria, sendo que com prazo não superior a 25 (vinte e cinco) dias úteis após recebimento da nota de empenho. Logo após, deverá ser entregue conforme solicitação de um servidor responsável pelo setor.</t>
  </si>
  <si>
    <t>Os bens deverão ser entregues no setor de Almoxarifado, Rua Dr. Carolino Ribeiro de Moura, S/N, Centro, CEP: 28637000 no horário das 09:00 às 12:00 horas e de 14:00 às 17:00 horas. Sendo o frete, carga e descarga por conta do fornecedor até o local indicado.</t>
  </si>
  <si>
    <t>O pagamento do objeto de que trata o PREGÃO ELETRÔNICO 022/2022, será efetuado pela Tesouraria da Prefeitura Municipal de Sumidouro.</t>
  </si>
  <si>
    <t>Sec. Educação</t>
  </si>
  <si>
    <t>Abertura das Propostas: 14/09/2022,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</si>
</sst>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3">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vertical="center" wrapText="1"/>
    </xf>
    <xf numFmtId="0" fontId="1" fillId="0" borderId="0" xfId="0" applyFont="1" applyFill="1"/>
    <xf numFmtId="0" fontId="1" fillId="0" borderId="0" xfId="0" applyFont="1"/>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2597/21</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M34"/>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81" t="s">
        <v>19</v>
      </c>
      <c r="B2" s="81"/>
      <c r="C2" s="81"/>
      <c r="D2" s="81"/>
      <c r="E2" s="81"/>
      <c r="F2" s="81"/>
      <c r="G2" s="81"/>
    </row>
    <row r="3" spans="1:13" x14ac:dyDescent="0.2">
      <c r="A3" s="81" t="str">
        <f>UPPER(Dados!B1&amp;"  -  "&amp;Dados!B4)</f>
        <v>PREGÃO ELETRÔNICO Nº 022/2022  -  ABERTURA DAS PROPOSTAS: 14/09/2022, ÀS 10:00HS</v>
      </c>
      <c r="B3" s="81"/>
      <c r="C3" s="81"/>
      <c r="D3" s="81"/>
      <c r="E3" s="81"/>
      <c r="F3" s="81"/>
      <c r="G3" s="81"/>
    </row>
    <row r="4" spans="1:13" x14ac:dyDescent="0.2">
      <c r="A4" s="82" t="str">
        <f>Dados!B3</f>
        <v>EVENTUAL AQUISIÇÃO DE MÓVEIS, ELETRODOMÉSTICOS - SRP</v>
      </c>
      <c r="B4" s="82"/>
      <c r="C4" s="82"/>
      <c r="D4" s="82"/>
      <c r="E4" s="82"/>
      <c r="F4" s="82"/>
      <c r="G4" s="82"/>
    </row>
    <row r="5" spans="1:13" x14ac:dyDescent="0.2">
      <c r="A5" s="81" t="str">
        <f>Dados!B2</f>
        <v>PROCESSO ADMINISTRATIVO N° 2597/2021 de 31/08/2021</v>
      </c>
      <c r="B5" s="81"/>
      <c r="C5" s="81"/>
      <c r="D5" s="81"/>
      <c r="E5" s="81"/>
      <c r="F5" s="81"/>
      <c r="G5" s="81"/>
    </row>
    <row r="6" spans="1:13" x14ac:dyDescent="0.2">
      <c r="A6" s="62" t="str">
        <f>Dados!B7</f>
        <v>MENOR PREÇO POR ITEM</v>
      </c>
      <c r="B6" s="62"/>
      <c r="C6" s="79" t="s">
        <v>29</v>
      </c>
      <c r="D6" s="79"/>
      <c r="E6" s="80">
        <f>Dados!B8</f>
        <v>129258.31</v>
      </c>
      <c r="F6" s="80"/>
      <c r="G6" s="62"/>
    </row>
    <row r="7" spans="1:13" ht="2.25" customHeight="1" x14ac:dyDescent="0.2">
      <c r="A7" s="6"/>
      <c r="B7" s="6"/>
      <c r="C7" s="6"/>
      <c r="D7" s="28"/>
      <c r="E7" s="15"/>
      <c r="F7" s="15"/>
      <c r="G7" s="11"/>
    </row>
    <row r="8" spans="1:13" s="8" customFormat="1" ht="12" customHeight="1" x14ac:dyDescent="0.2">
      <c r="A8" s="16" t="s">
        <v>0</v>
      </c>
      <c r="B8" s="72"/>
      <c r="C8" s="72"/>
      <c r="D8" s="72"/>
      <c r="E8" s="72"/>
      <c r="F8" s="72"/>
      <c r="G8" s="72"/>
      <c r="H8" s="49"/>
      <c r="L8" s="42"/>
    </row>
    <row r="9" spans="1:13" s="8" customFormat="1" ht="12" customHeight="1" x14ac:dyDescent="0.2">
      <c r="A9" s="16" t="s">
        <v>1</v>
      </c>
      <c r="B9" s="73"/>
      <c r="C9" s="73"/>
      <c r="D9" s="73"/>
      <c r="E9" s="73"/>
      <c r="F9" s="73"/>
      <c r="G9" s="73"/>
      <c r="H9" s="49"/>
      <c r="L9" s="42"/>
      <c r="M9" s="42"/>
    </row>
    <row r="10" spans="1:13" s="8" customFormat="1" ht="12" customHeight="1" x14ac:dyDescent="0.2">
      <c r="A10" s="16" t="s">
        <v>2</v>
      </c>
      <c r="B10" s="40"/>
      <c r="C10" s="29" t="s">
        <v>8</v>
      </c>
      <c r="D10" s="78"/>
      <c r="E10" s="78"/>
      <c r="F10" s="78"/>
      <c r="G10" s="78"/>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33.75" x14ac:dyDescent="0.2">
      <c r="A13" s="37">
        <v>1</v>
      </c>
      <c r="B13" s="35" t="s">
        <v>47</v>
      </c>
      <c r="C13" s="38" t="s">
        <v>5</v>
      </c>
      <c r="D13" s="58">
        <v>2</v>
      </c>
      <c r="E13" s="61">
        <v>2064.89</v>
      </c>
      <c r="F13" s="56"/>
      <c r="G13" s="39" t="str">
        <f>IF(F13="","",IF(ISTEXT(F13),"NC",F13*D13))</f>
        <v/>
      </c>
      <c r="H13" s="49"/>
      <c r="K13" s="7"/>
      <c r="L13" s="42"/>
    </row>
    <row r="14" spans="1:13" s="8" customFormat="1" ht="67.5" x14ac:dyDescent="0.2">
      <c r="A14" s="37">
        <v>2</v>
      </c>
      <c r="B14" s="35" t="s">
        <v>48</v>
      </c>
      <c r="C14" s="38" t="s">
        <v>5</v>
      </c>
      <c r="D14" s="58">
        <v>5</v>
      </c>
      <c r="E14" s="61">
        <v>2222</v>
      </c>
      <c r="F14" s="56"/>
      <c r="G14" s="39" t="str">
        <f t="shared" ref="G14:G18" si="0">IF(F14="","",IF(ISTEXT(F14),"NC",F14*D14))</f>
        <v/>
      </c>
      <c r="H14" s="49"/>
      <c r="K14" s="7"/>
      <c r="L14" s="42"/>
    </row>
    <row r="15" spans="1:13" s="8" customFormat="1" ht="67.5" x14ac:dyDescent="0.2">
      <c r="A15" s="37">
        <v>3</v>
      </c>
      <c r="B15" s="35" t="s">
        <v>49</v>
      </c>
      <c r="C15" s="38" t="s">
        <v>5</v>
      </c>
      <c r="D15" s="58">
        <v>5</v>
      </c>
      <c r="E15" s="61">
        <v>2222</v>
      </c>
      <c r="F15" s="56"/>
      <c r="G15" s="39" t="str">
        <f t="shared" si="0"/>
        <v/>
      </c>
      <c r="H15" s="49"/>
      <c r="K15" s="7"/>
      <c r="L15" s="42"/>
    </row>
    <row r="16" spans="1:13" s="8" customFormat="1" ht="56.25" x14ac:dyDescent="0.2">
      <c r="A16" s="37">
        <v>4</v>
      </c>
      <c r="B16" s="35" t="s">
        <v>50</v>
      </c>
      <c r="C16" s="38" t="s">
        <v>5</v>
      </c>
      <c r="D16" s="58">
        <v>7</v>
      </c>
      <c r="E16" s="61">
        <v>3749</v>
      </c>
      <c r="F16" s="56"/>
      <c r="G16" s="39" t="str">
        <f t="shared" si="0"/>
        <v/>
      </c>
      <c r="H16" s="49"/>
      <c r="K16" s="7"/>
      <c r="L16" s="42"/>
    </row>
    <row r="17" spans="1:12" s="8" customFormat="1" ht="45" x14ac:dyDescent="0.2">
      <c r="A17" s="37">
        <v>5</v>
      </c>
      <c r="B17" s="35" t="s">
        <v>51</v>
      </c>
      <c r="C17" s="38" t="s">
        <v>5</v>
      </c>
      <c r="D17" s="58">
        <v>8</v>
      </c>
      <c r="E17" s="61">
        <v>2585.16</v>
      </c>
      <c r="F17" s="56"/>
      <c r="G17" s="39" t="str">
        <f t="shared" si="0"/>
        <v/>
      </c>
      <c r="H17" s="49"/>
      <c r="K17" s="7"/>
      <c r="L17" s="42"/>
    </row>
    <row r="18" spans="1:12" s="8" customFormat="1" ht="56.25" x14ac:dyDescent="0.2">
      <c r="A18" s="37">
        <v>6</v>
      </c>
      <c r="B18" s="35" t="s">
        <v>52</v>
      </c>
      <c r="C18" s="38" t="s">
        <v>5</v>
      </c>
      <c r="D18" s="58">
        <v>5</v>
      </c>
      <c r="E18" s="61">
        <v>2414.5</v>
      </c>
      <c r="F18" s="56"/>
      <c r="G18" s="39" t="str">
        <f t="shared" si="0"/>
        <v/>
      </c>
      <c r="H18" s="49"/>
      <c r="K18" s="7"/>
      <c r="L18" s="42"/>
    </row>
    <row r="19" spans="1:12" s="8" customFormat="1" ht="112.5" x14ac:dyDescent="0.2">
      <c r="A19" s="37">
        <v>7</v>
      </c>
      <c r="B19" s="35" t="s">
        <v>53</v>
      </c>
      <c r="C19" s="38" t="s">
        <v>5</v>
      </c>
      <c r="D19" s="58">
        <v>10</v>
      </c>
      <c r="E19" s="61">
        <v>3734.5</v>
      </c>
      <c r="F19" s="56"/>
      <c r="G19" s="39" t="str">
        <f t="shared" ref="G19:G20" si="1">IF(F19="","",IF(ISTEXT(F19),"NC",F19*D19))</f>
        <v/>
      </c>
      <c r="H19" s="49"/>
      <c r="K19" s="7"/>
      <c r="L19" s="42"/>
    </row>
    <row r="20" spans="1:12" s="8" customFormat="1" ht="112.5" x14ac:dyDescent="0.2">
      <c r="A20" s="37">
        <v>8</v>
      </c>
      <c r="B20" s="35" t="s">
        <v>54</v>
      </c>
      <c r="C20" s="38" t="s">
        <v>5</v>
      </c>
      <c r="D20" s="58">
        <v>5</v>
      </c>
      <c r="E20" s="61">
        <v>1313.35</v>
      </c>
      <c r="F20" s="56"/>
      <c r="G20" s="39" t="str">
        <f t="shared" si="1"/>
        <v/>
      </c>
      <c r="H20" s="49"/>
      <c r="K20" s="7"/>
      <c r="L20" s="42"/>
    </row>
    <row r="21" spans="1:12" s="30" customFormat="1" ht="9" x14ac:dyDescent="0.2">
      <c r="A21" s="41"/>
      <c r="E21" s="55"/>
      <c r="F21" s="74" t="s">
        <v>27</v>
      </c>
      <c r="G21" s="75"/>
      <c r="H21" s="50"/>
      <c r="L21" s="44"/>
    </row>
    <row r="22" spans="1:12" ht="14.25" customHeight="1" x14ac:dyDescent="0.2">
      <c r="F22" s="76" t="str">
        <f>IF(SUM(G13:G20)=0,"",SUM(G13:G20))</f>
        <v/>
      </c>
      <c r="G22" s="77"/>
      <c r="H22" s="51"/>
    </row>
    <row r="23" spans="1:12" s="45" customFormat="1" ht="29.25" customHeight="1" x14ac:dyDescent="0.2">
      <c r="A23" s="71" t="str">
        <f>" - "&amp;Dados!B23</f>
        <v xml:space="preserve"> - O objeto do presente termo de referência será recebido em remessas parceladas de acordo com as necessidades da Secretaria, sendo que com prazo não superior a 25 (vinte e cinco) dias úteis após recebimento da nota de empenho. Logo após, deverá ser entregue conforme solicitação de um servidor responsável pelo setor.</v>
      </c>
      <c r="B23" s="71"/>
      <c r="C23" s="71"/>
      <c r="D23" s="71"/>
      <c r="E23" s="71"/>
      <c r="F23" s="71"/>
      <c r="G23" s="71"/>
      <c r="H23" s="52"/>
      <c r="L23" s="46"/>
    </row>
    <row r="24" spans="1:12" s="45" customFormat="1" ht="24.75" customHeight="1" x14ac:dyDescent="0.2">
      <c r="A24" s="71" t="str">
        <f>" - "&amp;Dados!B24</f>
        <v xml:space="preserve"> - Os bens deverão ser entregues no setor de Almoxarifado, Rua Dr. Carolino Ribeiro de Moura, S/N, Centro, CEP: 28637000 no horário das 09:00 às 12:00 horas e de 14:00 às 17:00 horas. Sendo o frete, carga e descarga por conta do fornecedor até o local indicado.</v>
      </c>
      <c r="B24" s="71"/>
      <c r="C24" s="71"/>
      <c r="D24" s="71"/>
      <c r="E24" s="71"/>
      <c r="F24" s="71"/>
      <c r="G24" s="71"/>
      <c r="H24" s="52"/>
      <c r="L24" s="46"/>
    </row>
    <row r="25" spans="1:12" s="45" customFormat="1" ht="24.75" customHeight="1" x14ac:dyDescent="0.2">
      <c r="A25" s="71" t="str">
        <f>" - "&amp;Dados!B25</f>
        <v xml:space="preserve"> - O pagamento do objeto de que trata o PREGÃO ELETRÔNICO 022/2022, será efetuado pela Tesouraria da Prefeitura Municipal de Sumidouro.</v>
      </c>
      <c r="B25" s="71"/>
      <c r="C25" s="71"/>
      <c r="D25" s="71"/>
      <c r="E25" s="71"/>
      <c r="F25" s="71"/>
      <c r="G25" s="71"/>
      <c r="H25" s="52"/>
      <c r="L25" s="46"/>
    </row>
    <row r="26" spans="1:12" s="30" customFormat="1" ht="9" x14ac:dyDescent="0.2">
      <c r="A26" s="71" t="str">
        <f>" - "&amp;Dados!B26</f>
        <v xml:space="preserve"> - Proposta válida por 60 (sessenta) dias</v>
      </c>
      <c r="B26" s="71"/>
      <c r="C26" s="71"/>
      <c r="D26" s="71"/>
      <c r="E26" s="71"/>
      <c r="F26" s="71"/>
      <c r="G26" s="71"/>
      <c r="H26" s="50"/>
      <c r="L26" s="44"/>
    </row>
    <row r="27" spans="1:12" ht="21" customHeight="1" x14ac:dyDescent="0.2">
      <c r="A27" s="71" t="str">
        <f>" - "&amp;Dados!B28</f>
        <v xml:space="preserve"> - A Licitante poderá apresentar prospecto, ficha técnica ou outros documentos com informações que permitam a melhor identificação e qualificação do(s) item(ns) licitado(s);</v>
      </c>
      <c r="B27" s="71"/>
      <c r="C27" s="71"/>
      <c r="D27" s="71"/>
      <c r="E27" s="71"/>
      <c r="F27" s="71"/>
      <c r="G27" s="71"/>
      <c r="H27" s="53"/>
    </row>
    <row r="28" spans="1:12" ht="21.75" customHeight="1" x14ac:dyDescent="0.2">
      <c r="A28" s="71" t="str">
        <f>" - "&amp;Dados!B29</f>
        <v xml:space="preserve"> - A proposta de preços ajustada ao lance final deverá conter o valor numérico dos preços unitários e totais, não podendo exceder o valor do lance final;</v>
      </c>
      <c r="B28" s="71"/>
      <c r="C28" s="71"/>
      <c r="D28" s="71"/>
      <c r="E28" s="71"/>
      <c r="F28" s="71"/>
      <c r="G28" s="71"/>
      <c r="H28" s="53"/>
    </row>
    <row r="29" spans="1:12" ht="21.75" customHeight="1" x14ac:dyDescent="0.2">
      <c r="A29" s="71"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9" s="71"/>
      <c r="C29" s="71"/>
      <c r="D29" s="71"/>
      <c r="E29" s="71"/>
      <c r="F29" s="71"/>
      <c r="G29" s="71"/>
      <c r="H29" s="53"/>
    </row>
    <row r="30" spans="1:12" ht="21.75" customHeight="1" x14ac:dyDescent="0.2">
      <c r="A30" s="71"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0" s="71"/>
      <c r="C30" s="71"/>
      <c r="D30" s="71"/>
      <c r="E30" s="71"/>
      <c r="F30" s="71"/>
      <c r="G30" s="71"/>
      <c r="H30" s="53"/>
    </row>
    <row r="31" spans="1:12" ht="21.75" customHeight="1" x14ac:dyDescent="0.2">
      <c r="A31" s="71"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1" s="71"/>
      <c r="C31" s="71"/>
      <c r="D31" s="71"/>
      <c r="E31" s="71"/>
      <c r="F31" s="71"/>
      <c r="G31" s="71"/>
      <c r="H31" s="53"/>
    </row>
    <row r="32" spans="1:12" ht="21.75" customHeight="1" x14ac:dyDescent="0.2">
      <c r="A32" s="71" t="str">
        <f>" - "&amp;Dados!B33</f>
        <v xml:space="preserve"> - Declaramos que até a presente data inexistem fatos impeditivos a participação desta empresa ao presente certame licitatório, ciente da obrigatoriedade de declarar ocorrências posteriores;</v>
      </c>
      <c r="B32" s="71"/>
      <c r="C32" s="71"/>
      <c r="D32" s="71"/>
      <c r="E32" s="71"/>
      <c r="F32" s="71"/>
      <c r="G32" s="71"/>
      <c r="H32" s="53"/>
    </row>
    <row r="33" spans="1:7" ht="30" customHeight="1" x14ac:dyDescent="0.2">
      <c r="A33" s="71"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3" s="71"/>
      <c r="C33" s="71"/>
      <c r="D33" s="71"/>
      <c r="E33" s="71"/>
      <c r="F33" s="71"/>
      <c r="G33" s="71"/>
    </row>
    <row r="34" spans="1:7" ht="25.5" customHeight="1" x14ac:dyDescent="0.2">
      <c r="A34" s="71"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4" s="71"/>
      <c r="C34" s="71"/>
      <c r="D34" s="71"/>
      <c r="E34" s="71"/>
      <c r="F34" s="71"/>
      <c r="G34" s="71"/>
    </row>
  </sheetData>
  <autoFilter ref="A11:G34" xr:uid="{00000000-0009-0000-0000-000000000000}"/>
  <mergeCells count="23">
    <mergeCell ref="A33:G33"/>
    <mergeCell ref="A34:G34"/>
    <mergeCell ref="A27:G27"/>
    <mergeCell ref="A28:G28"/>
    <mergeCell ref="A29:G29"/>
    <mergeCell ref="A30:G30"/>
    <mergeCell ref="A31:G31"/>
    <mergeCell ref="A32:G32"/>
    <mergeCell ref="C6:D6"/>
    <mergeCell ref="E6:F6"/>
    <mergeCell ref="A2:G2"/>
    <mergeCell ref="A3:G3"/>
    <mergeCell ref="A4:G4"/>
    <mergeCell ref="A5:G5"/>
    <mergeCell ref="A23:G23"/>
    <mergeCell ref="A24:G24"/>
    <mergeCell ref="A25:G25"/>
    <mergeCell ref="B8:G8"/>
    <mergeCell ref="A26:G26"/>
    <mergeCell ref="B9:G9"/>
    <mergeCell ref="F21:G21"/>
    <mergeCell ref="F22:G22"/>
    <mergeCell ref="D10:G10"/>
  </mergeCells>
  <phoneticPr fontId="0" type="noConversion"/>
  <conditionalFormatting sqref="F21">
    <cfRule type="expression" dxfId="11" priority="1" stopIfTrue="1">
      <formula>IF($J21="Empate",IF(H21=1,TRUE(),FALSE()),FALSE())</formula>
    </cfRule>
    <cfRule type="expression" dxfId="10" priority="2" stopIfTrue="1">
      <formula>IF(H21="&gt;",FALSE(),IF(H21&gt;0,TRUE(),FALSE()))</formula>
    </cfRule>
    <cfRule type="expression" dxfId="9" priority="3" stopIfTrue="1">
      <formula>IF(H21="&gt;",TRUE(),FALSE())</formula>
    </cfRule>
  </conditionalFormatting>
  <conditionalFormatting sqref="F22">
    <cfRule type="expression" dxfId="8" priority="4" stopIfTrue="1">
      <formula>IF($J21="OK",IF(H21=1,TRUE(),FALSE()),FALSE())</formula>
    </cfRule>
    <cfRule type="expression" dxfId="7" priority="5" stopIfTrue="1">
      <formula>IF($J21="Empate",IF(H21=1,TRUE(),FALSE()),FALSE())</formula>
    </cfRule>
    <cfRule type="expression" dxfId="6" priority="6" stopIfTrue="1">
      <formula>IF($J21="Empate",IF(H21=2,TRUE(),FALSE()),FALSE())</formula>
    </cfRule>
  </conditionalFormatting>
  <conditionalFormatting sqref="F13:F20">
    <cfRule type="cellIs" dxfId="5" priority="11" stopIfTrue="1" operator="equal">
      <formula>""</formula>
    </cfRule>
  </conditionalFormatting>
  <conditionalFormatting sqref="D13:D20">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20">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20">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68" t="s">
        <v>55</v>
      </c>
      <c r="E1" s="4"/>
      <c r="F1" s="4"/>
      <c r="G1" s="4"/>
    </row>
    <row r="2" spans="1:7" x14ac:dyDescent="0.2">
      <c r="A2" s="17" t="s">
        <v>10</v>
      </c>
      <c r="B2" s="69" t="s">
        <v>56</v>
      </c>
      <c r="E2" s="4"/>
      <c r="F2" s="4"/>
      <c r="G2" s="4"/>
    </row>
    <row r="3" spans="1:7" x14ac:dyDescent="0.2">
      <c r="A3" s="17" t="s">
        <v>11</v>
      </c>
      <c r="B3" s="69" t="s">
        <v>57</v>
      </c>
      <c r="C3" s="5"/>
      <c r="E3" s="64"/>
      <c r="F3" s="4"/>
      <c r="G3" s="4"/>
    </row>
    <row r="4" spans="1:7" x14ac:dyDescent="0.2">
      <c r="A4" s="17" t="s">
        <v>12</v>
      </c>
      <c r="B4" s="68" t="s">
        <v>62</v>
      </c>
      <c r="C4" s="5"/>
      <c r="E4" s="64"/>
      <c r="F4" s="4"/>
      <c r="G4" s="4"/>
    </row>
    <row r="5" spans="1:7" x14ac:dyDescent="0.2">
      <c r="A5" s="17" t="s">
        <v>13</v>
      </c>
      <c r="B5" s="10" t="s">
        <v>36</v>
      </c>
      <c r="C5" s="5"/>
      <c r="E5" s="64"/>
      <c r="F5" s="4"/>
      <c r="G5" s="4"/>
    </row>
    <row r="6" spans="1:7" x14ac:dyDescent="0.2">
      <c r="A6" s="17" t="s">
        <v>31</v>
      </c>
      <c r="B6" s="13" t="s">
        <v>37</v>
      </c>
      <c r="C6" s="5"/>
      <c r="E6" s="64"/>
      <c r="F6" s="4"/>
      <c r="G6" s="4"/>
    </row>
    <row r="7" spans="1:7" x14ac:dyDescent="0.2">
      <c r="A7" s="17" t="s">
        <v>14</v>
      </c>
      <c r="B7" s="5" t="s">
        <v>30</v>
      </c>
      <c r="C7" s="5"/>
      <c r="E7" s="64"/>
      <c r="F7" s="4"/>
      <c r="G7" s="4"/>
    </row>
    <row r="8" spans="1:7" x14ac:dyDescent="0.2">
      <c r="A8" s="26" t="s">
        <v>23</v>
      </c>
      <c r="B8" s="57">
        <v>129258.31</v>
      </c>
      <c r="C8" s="5"/>
      <c r="E8" s="64"/>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6" t="s">
        <v>33</v>
      </c>
      <c r="E14" s="4"/>
      <c r="F14" s="4"/>
      <c r="G14" s="4"/>
    </row>
    <row r="15" spans="1:7" x14ac:dyDescent="0.2">
      <c r="A15" s="66" t="s">
        <v>34</v>
      </c>
      <c r="E15" s="4"/>
      <c r="F15" s="4"/>
      <c r="G15" s="4"/>
    </row>
    <row r="16" spans="1:7" x14ac:dyDescent="0.2">
      <c r="A16" s="66" t="s">
        <v>35</v>
      </c>
      <c r="B16" s="25"/>
      <c r="E16" s="25"/>
      <c r="F16" s="4"/>
      <c r="G16" s="4"/>
    </row>
    <row r="17" spans="1:256" s="24" customFormat="1" x14ac:dyDescent="0.2">
      <c r="A17" s="23" t="s">
        <v>21</v>
      </c>
      <c r="B17" s="25" t="s">
        <v>61</v>
      </c>
      <c r="C17" s="25"/>
      <c r="D17" s="25"/>
      <c r="E17" s="25"/>
      <c r="F17" s="25"/>
      <c r="G17" s="25"/>
      <c r="H17" s="25"/>
      <c r="I17" s="25"/>
      <c r="J17" s="25"/>
      <c r="K17" s="25"/>
      <c r="L17" s="25"/>
      <c r="M17" s="25"/>
    </row>
    <row r="18" spans="1:256" s="24" customFormat="1" x14ac:dyDescent="0.2">
      <c r="A18" s="23" t="s">
        <v>22</v>
      </c>
      <c r="B18" s="65"/>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76.5" x14ac:dyDescent="0.2">
      <c r="A23" s="21" t="s">
        <v>15</v>
      </c>
      <c r="B23" s="22" t="s">
        <v>58</v>
      </c>
      <c r="E23" s="4"/>
      <c r="F23" s="4"/>
      <c r="G23" s="63"/>
    </row>
    <row r="24" spans="1:256" ht="63.75" x14ac:dyDescent="0.2">
      <c r="A24" s="21" t="s">
        <v>16</v>
      </c>
      <c r="B24" s="22" t="s">
        <v>59</v>
      </c>
      <c r="E24" s="4"/>
      <c r="F24" s="4"/>
      <c r="G24" s="63"/>
    </row>
    <row r="25" spans="1:256" ht="38.25" x14ac:dyDescent="0.2">
      <c r="A25" s="21" t="s">
        <v>17</v>
      </c>
      <c r="B25" s="70" t="s">
        <v>60</v>
      </c>
      <c r="C25" s="9"/>
      <c r="E25" s="4"/>
      <c r="F25" s="4"/>
      <c r="G25" s="63"/>
    </row>
    <row r="26" spans="1:256" ht="25.5" x14ac:dyDescent="0.2">
      <c r="A26" s="21" t="s">
        <v>18</v>
      </c>
      <c r="B26" s="22" t="s">
        <v>28</v>
      </c>
      <c r="E26" s="4"/>
      <c r="F26" s="4"/>
      <c r="G26" s="63"/>
    </row>
    <row r="27" spans="1:256" x14ac:dyDescent="0.2">
      <c r="A27" s="21" t="s">
        <v>32</v>
      </c>
      <c r="B27" s="67" t="s">
        <v>46</v>
      </c>
      <c r="G27" s="63"/>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2022-04-25T18:54:38Z</cp:lastPrinted>
  <dcterms:created xsi:type="dcterms:W3CDTF">2006-04-18T17:38:46Z</dcterms:created>
  <dcterms:modified xsi:type="dcterms:W3CDTF">2022-08-23T16:41:58Z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