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_de_trabalho"/>
  <mc:AlternateContent xmlns:mc="http://schemas.openxmlformats.org/markup-compatibility/2006">
    <mc:Choice Requires="x15">
      <x15ac:absPath xmlns:x15ac="http://schemas.microsoft.com/office/spreadsheetml/2010/11/ac" url="D:\licitacoes\2022\Pregão Eletrônico\Pregão Eletrônico 025-22 - Aquisição de uniformes para equipe de nutrição escolar - SMEC\"/>
    </mc:Choice>
  </mc:AlternateContent>
  <xr:revisionPtr revIDLastSave="0" documentId="13_ncr:1_{1D02875D-7620-4B2E-9834-68AE20E2F26A}"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Preços'!$A$11:$G$24</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A26" i="1"/>
  <c r="A27" i="1"/>
  <c r="A28" i="1"/>
  <c r="A29" i="1"/>
  <c r="A30" i="1"/>
  <c r="A31" i="1"/>
  <c r="A32" i="1"/>
  <c r="A25" i="1"/>
  <c r="E6" i="1"/>
  <c r="G13" i="1"/>
  <c r="A4" i="1"/>
  <c r="A23" i="1"/>
  <c r="A24" i="1"/>
  <c r="A22" i="1"/>
  <c r="A21" i="1"/>
  <c r="A6" i="1"/>
  <c r="A5" i="1"/>
  <c r="A3" i="1"/>
  <c r="F20" i="1" l="1"/>
</calcChain>
</file>

<file path=xl/sharedStrings.xml><?xml version="1.0" encoding="utf-8"?>
<sst xmlns="http://schemas.openxmlformats.org/spreadsheetml/2006/main" count="71" uniqueCount="63">
  <si>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</si>
  <si>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</si>
  <si>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</si>
  <si>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</si>
  <si>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</si>
  <si>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</si>
  <si>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</si>
  <si>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</si>
  <si>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</si>
  <si>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</si>
  <si>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</si>
  <si>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</si>
  <si>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</si>
  <si>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</si>
  <si>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</si>
  <si>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</si>
  <si>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</si>
  <si>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</si>
  <si>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</si>
  <si>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</si>
  <si>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</si>
  <si>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</si>
  <si>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</si>
  <si>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</si>
  <si>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</si>
  <si>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</si>
  <si>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</si>
  <si>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</si>
  <si>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</si>
  <si>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</si>
  <si>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</si>
  <si>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</si>
  <si>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</si>
  <si>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</si>
  <si>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</si>
  <si>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</si>
  <si>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</si>
  <si>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</si>
  <si>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</si>
  <si>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</si>
  <si>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</si>
  <si>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</si>
  <si>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</si>
  <si>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</si>
  <si>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</si>
  <si>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</si>
  <si>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Sec. Educação</t>
  </si>
  <si>
    <t>Prazo do contrato: Entrega Imediata.</t>
  </si>
  <si>
    <t>N.º 1701.1212200192.052-3390.30.00-04</t>
  </si>
  <si>
    <t>O pagamento do objeto de que trata o PREGÃO ELETRÔNICO 025/2022, e consequente contrato serão efetuados pela Tesouraria da PREFEITURA MUNICIPAL DE SUMIDOURO no prazo de até 30 dias a contar do ateste da nota fiscal.</t>
  </si>
  <si>
    <t>O objeto do presente termo de referência será recebido em remessa única pela Secretaria com prazo não superior a 30 (trinta) dias após recebimento da nota de empenho.</t>
  </si>
  <si>
    <t>Os materiais deverão ser entregues na sede da SMECELT, Rua Alcina Ponciano, nº 21, centro, Sumidouro-RJ, Tel. (22) 2531-1969, nos horários de 08 horas às 16 horas de segunda à sexta-feira.</t>
  </si>
  <si>
    <t>PREGÃO ELETRÔNICO Nº 025/2022</t>
  </si>
  <si>
    <t>PROCESSO ADMINISTRATIVO N° 2278/2021 de 02/08/2021</t>
  </si>
  <si>
    <t>AQUISIÇÃO DE UNIFORMES PARA EQUIPE DE NUTRIÇÃO ESCOLAR</t>
  </si>
  <si>
    <t xml:space="preserve">JALECO "MERENDEIRA" EM TECIDO POPELINE 50% POLIÉSTER, 50% ALGODÃO NA COR BRANCA COM 2 BOLSOS CHAPADOS, GOLA DO MESMO TECIDO, ABERTURA FRONTAL COM 4 BOTÕES E VISTA SOBREPOSTA, ESTAMPA DO BRASÃO DO MUNICÍPIO DE SUMIDOURO 10,0 X 10,0 CM NA LATERAL ESQUERDA DO PEITO. ABERTURA NA PARTE TRASEIRA E CINTO DO MESMO TECIDO. INSCRIÇÃO "PREFEITURA MUNICIPAL DE SUMIDOURO - SMEC" NAS COSTAS NA COR PRETA EM CURVA SERIGRAFADO. TAMANHOS DIVERSOS. </t>
  </si>
  <si>
    <t>CAMISETA UNISSEX EM MALHA DE 100% ALGODÃO BRANCO, FIO 30.1 PENTEADO, GRAMATURA 160, GOLA RIBANA DUPLA DE 2 CM COM ELASTANO. ESTAMPA DO BRASÃO 10,0 X 10,0 CM DO MUNICÍPIO DE SUMIDOURO NA LATERAL ESQUERDA DO PEITO E NOME "PREFEITURA MUNICIPAL DE SUMIDOURO - SMEC" NAS COSTAS NA COR PRETA EM CURVA SERIGRAFADO. TAMANHOS DIVERSOS.</t>
  </si>
  <si>
    <t xml:space="preserve">AVENTAL DE NAPA PVC, COR BRANCA, COM BAINHAS COSTURADAS COM 1 CM VIRADAS 1 VEZ. COLOCAÇÃO DE DEBRUM DE BRIM, 100% ALGODÃO, DE 1 CM (COLOCADO) EM TODA A EXTENSÃO DA CAVA DO AVENTAL, SENDO QUE NA PARTE SUPERIOR FICA 42 CM PARA AMARRAÇÃO DO PESCOÇO E NA PARTE INFERIOR 57 CM PARA AMARRAÇÃO DA CINTURA. TODAS AS COSTURAS DEVEM SER REALIZADAS COM A LINHA DA COR DO TECIDO. E PEÇA DEVERÁ ESTAR LIMPA, ISENTA DE QUALQUER DEFEITO QUE COMPROMETA SUA APRESENTAÇÃO. VER TABELA DE MEDIDAS - ANEXO I (FIGURA 1 E TABELA 1) </t>
  </si>
  <si>
    <t xml:space="preserve">CALÇADO OCUPACIONAL TIPO BOTA CANO LONGO CLASSE II (IMPERMEÁVEL), CONFECCIONADA COM POLICLORETO DE VINILA (PVC) E BORRACHA NITRÍLICA, INJETADO IMPERMEÁVEL, SOLADO ANTIDERRAPANTE. ACABAMENTO INTERIOR COM MEIA DE POLIÉSTER NA COR PRETA. TOTALMENTE IMPERMEÁVEL RESISTENTE A FLEXÃO, TRAÇÃO E ABRASÃO, COM CERTIFICADO DE APROVAÇÃO (CA) E QUE ATENDA ÁS NORMAS DA ABNT ISO 20344:2015, ABNT ISO 20347:2015. COR PRETA. TAMANHO DIVERSOS. </t>
  </si>
  <si>
    <t>PAR</t>
  </si>
  <si>
    <t xml:space="preserve">CALÇADO OCUPACIONAL TIPO BOTA CANO LONGO CLASSE II (IMPERMEÁVEL), CONFECCIONADA COM POLICLORETO DE VINILA (PVC) E BORRACHA NITRÍLICA, INJETADO IMPERMEÁVEL, SOLADO ANTIDERRAPANTE. ACABAMENTO INTERIOR COM MEIA DE POLIÉSTER NA COR BRANCA. TOTALMENTE IMPERMEÁVEL RESISTENTE A FLEXÃO, TRAÇÃO E ABRASÃO, COM CERTIFICADO DE APROVAÇÃO (CA) E QUE ATENDA ÁS NORMAS DA ABNT ISO 20344:2015, ABNT ISO 20347:2015. COR BRANCA. TAMANHO DIVERSOS. </t>
  </si>
  <si>
    <t xml:space="preserve">CALÇADO OCUPACIONAL TIPO BOTA MEIO CANO, CONFECCIONADO EM PVC INJETADO (COM ADIÇÃO DE PLASTIFICANTES E NITRÍLICOS), IMPERMEÁVEL, SOLADO ANTIDERRAPANTE. ACABAMENTO INTERNO COM FORRAÇÃO 100% EM PLIÉSTER E POSSUI A SUPERFÍCIE DO CANO ESPELHADA. COM CERTIFICADO DE APROVAÇÃO (CA) E QUE ATENDA ÁS NORAMS DA ABNT NBR ISO 20344:2015, ABNT NBR ISO 20347:2015. COR BRANCA. TAMANHOS DIVERSOS </t>
  </si>
  <si>
    <t>Abertura das Propostas: 15/09/2022,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</si>
</sst>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400082</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865204"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2278/21</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32"/>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8.2851562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9" t="s">
        <v>19</v>
      </c>
      <c r="B2" s="79"/>
      <c r="C2" s="79"/>
      <c r="D2" s="79"/>
      <c r="E2" s="79"/>
      <c r="F2" s="79"/>
      <c r="G2" s="79"/>
    </row>
    <row r="3" spans="1:13" x14ac:dyDescent="0.2">
      <c r="A3" s="79" t="str">
        <f>UPPER(Dados!B1&amp;"  -  "&amp;Dados!B4)</f>
        <v>PREGÃO ELETRÔNICO Nº 025/2022  -  ABERTURA DAS PROPOSTAS: 15/09/2022, ÀS 10:00HS</v>
      </c>
      <c r="B3" s="79"/>
      <c r="C3" s="79"/>
      <c r="D3" s="79"/>
      <c r="E3" s="79"/>
      <c r="F3" s="79"/>
      <c r="G3" s="79"/>
    </row>
    <row r="4" spans="1:13" x14ac:dyDescent="0.2">
      <c r="A4" s="80" t="str">
        <f>Dados!B3</f>
        <v>AQUISIÇÃO DE UNIFORMES PARA EQUIPE DE NUTRIÇÃO ESCOLAR</v>
      </c>
      <c r="B4" s="80"/>
      <c r="C4" s="80"/>
      <c r="D4" s="80"/>
      <c r="E4" s="80"/>
      <c r="F4" s="80"/>
      <c r="G4" s="80"/>
    </row>
    <row r="5" spans="1:13" x14ac:dyDescent="0.2">
      <c r="A5" s="79" t="str">
        <f>Dados!B2</f>
        <v>PROCESSO ADMINISTRATIVO N° 2278/2021 de 02/08/2021</v>
      </c>
      <c r="B5" s="79"/>
      <c r="C5" s="79"/>
      <c r="D5" s="79"/>
      <c r="E5" s="79"/>
      <c r="F5" s="79"/>
      <c r="G5" s="79"/>
    </row>
    <row r="6" spans="1:13" x14ac:dyDescent="0.2">
      <c r="A6" s="62" t="str">
        <f>Dados!B7</f>
        <v>MENOR PREÇO POR ITEM</v>
      </c>
      <c r="B6" s="62"/>
      <c r="C6" s="77" t="s">
        <v>29</v>
      </c>
      <c r="D6" s="77"/>
      <c r="E6" s="78">
        <f>Dados!B8</f>
        <v>24142.41</v>
      </c>
      <c r="F6" s="78"/>
      <c r="G6" s="62"/>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9"/>
      <c r="L8" s="42"/>
    </row>
    <row r="9" spans="1:13" s="8" customFormat="1" ht="12" customHeight="1" x14ac:dyDescent="0.2">
      <c r="A9" s="16" t="s">
        <v>1</v>
      </c>
      <c r="B9" s="71"/>
      <c r="C9" s="71"/>
      <c r="D9" s="71"/>
      <c r="E9" s="71"/>
      <c r="F9" s="71"/>
      <c r="G9" s="71"/>
      <c r="H9" s="49"/>
      <c r="L9" s="42"/>
      <c r="M9" s="42"/>
    </row>
    <row r="10" spans="1:13" s="8" customFormat="1" ht="12" customHeight="1" x14ac:dyDescent="0.2">
      <c r="A10" s="16" t="s">
        <v>2</v>
      </c>
      <c r="B10" s="40"/>
      <c r="C10" s="29" t="s">
        <v>8</v>
      </c>
      <c r="D10" s="76"/>
      <c r="E10" s="76"/>
      <c r="F10" s="76"/>
      <c r="G10" s="76"/>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01.25" x14ac:dyDescent="0.2">
      <c r="A13" s="37">
        <v>1</v>
      </c>
      <c r="B13" s="35" t="s">
        <v>55</v>
      </c>
      <c r="C13" s="38" t="s">
        <v>5</v>
      </c>
      <c r="D13" s="58">
        <v>100</v>
      </c>
      <c r="E13" s="61">
        <v>75</v>
      </c>
      <c r="F13" s="56"/>
      <c r="G13" s="39" t="str">
        <f>IF(F13="","",IF(ISTEXT(F13),"NC",F13*D13))</f>
        <v/>
      </c>
      <c r="H13" s="49"/>
      <c r="K13" s="7"/>
      <c r="L13" s="42"/>
    </row>
    <row r="14" spans="1:13" s="8" customFormat="1" ht="78.75" x14ac:dyDescent="0.2">
      <c r="A14" s="37">
        <v>2</v>
      </c>
      <c r="B14" s="35" t="s">
        <v>56</v>
      </c>
      <c r="C14" s="38" t="s">
        <v>5</v>
      </c>
      <c r="D14" s="58">
        <v>150</v>
      </c>
      <c r="E14" s="61">
        <v>38.25</v>
      </c>
      <c r="F14" s="56"/>
      <c r="G14" s="39" t="str">
        <f t="shared" ref="G14:G18" si="0">IF(F14="","",IF(ISTEXT(F14),"NC",F14*D14))</f>
        <v/>
      </c>
      <c r="H14" s="49"/>
      <c r="K14" s="7"/>
      <c r="L14" s="42"/>
    </row>
    <row r="15" spans="1:13" s="8" customFormat="1" ht="112.5" x14ac:dyDescent="0.2">
      <c r="A15" s="37">
        <v>3</v>
      </c>
      <c r="B15" s="35" t="s">
        <v>57</v>
      </c>
      <c r="C15" s="38" t="s">
        <v>5</v>
      </c>
      <c r="D15" s="58">
        <v>100</v>
      </c>
      <c r="E15" s="61">
        <v>37.409999999999997</v>
      </c>
      <c r="F15" s="56"/>
      <c r="G15" s="39" t="str">
        <f t="shared" si="0"/>
        <v/>
      </c>
      <c r="H15" s="49"/>
      <c r="K15" s="7"/>
      <c r="L15" s="42"/>
    </row>
    <row r="16" spans="1:13" s="8" customFormat="1" ht="101.25" x14ac:dyDescent="0.2">
      <c r="A16" s="37">
        <v>4</v>
      </c>
      <c r="B16" s="35" t="s">
        <v>58</v>
      </c>
      <c r="C16" s="38" t="s">
        <v>59</v>
      </c>
      <c r="D16" s="58">
        <v>3</v>
      </c>
      <c r="E16" s="61">
        <v>74.47</v>
      </c>
      <c r="F16" s="56"/>
      <c r="G16" s="39" t="str">
        <f t="shared" si="0"/>
        <v/>
      </c>
      <c r="H16" s="49"/>
      <c r="K16" s="7"/>
      <c r="L16" s="42"/>
    </row>
    <row r="17" spans="1:12" s="8" customFormat="1" ht="101.25" x14ac:dyDescent="0.2">
      <c r="A17" s="37">
        <v>5</v>
      </c>
      <c r="B17" s="35" t="s">
        <v>60</v>
      </c>
      <c r="C17" s="38" t="s">
        <v>59</v>
      </c>
      <c r="D17" s="58">
        <v>50</v>
      </c>
      <c r="E17" s="61">
        <v>74.47</v>
      </c>
      <c r="F17" s="56"/>
      <c r="G17" s="39" t="str">
        <f t="shared" si="0"/>
        <v/>
      </c>
      <c r="H17" s="49"/>
      <c r="K17" s="7"/>
      <c r="L17" s="42"/>
    </row>
    <row r="18" spans="1:12" s="8" customFormat="1" ht="90" x14ac:dyDescent="0.2">
      <c r="A18" s="37">
        <v>6</v>
      </c>
      <c r="B18" s="35" t="s">
        <v>61</v>
      </c>
      <c r="C18" s="38" t="s">
        <v>59</v>
      </c>
      <c r="D18" s="58">
        <v>50</v>
      </c>
      <c r="E18" s="61">
        <v>64.34</v>
      </c>
      <c r="F18" s="56"/>
      <c r="G18" s="39" t="str">
        <f t="shared" si="0"/>
        <v/>
      </c>
      <c r="H18" s="49"/>
      <c r="K18" s="7"/>
      <c r="L18" s="42"/>
    </row>
    <row r="19" spans="1:12" s="30" customFormat="1" ht="9" x14ac:dyDescent="0.2">
      <c r="A19" s="41"/>
      <c r="E19" s="55"/>
      <c r="F19" s="72" t="s">
        <v>27</v>
      </c>
      <c r="G19" s="73"/>
      <c r="H19" s="50"/>
      <c r="L19" s="44"/>
    </row>
    <row r="20" spans="1:12" ht="14.25" customHeight="1" x14ac:dyDescent="0.2">
      <c r="F20" s="74" t="str">
        <f>IF(SUM(G13:G18)=0,"",SUM(G13:G18))</f>
        <v/>
      </c>
      <c r="G20" s="75"/>
      <c r="H20" s="51"/>
    </row>
    <row r="21" spans="1:12" s="45" customFormat="1" ht="21" customHeight="1" x14ac:dyDescent="0.2">
      <c r="A21" s="69" t="str">
        <f>" - "&amp;Dados!B23</f>
        <v xml:space="preserve"> - O objeto do presente termo de referência será recebido em remessa única pela Secretaria com prazo não superior a 30 (trinta) dias após recebimento da nota de empenho.</v>
      </c>
      <c r="B21" s="69"/>
      <c r="C21" s="69"/>
      <c r="D21" s="69"/>
      <c r="E21" s="69"/>
      <c r="F21" s="69"/>
      <c r="G21" s="69"/>
      <c r="H21" s="52"/>
      <c r="L21" s="46"/>
    </row>
    <row r="22" spans="1:12" s="45" customFormat="1" ht="28.5" customHeight="1" x14ac:dyDescent="0.2">
      <c r="A22" s="69" t="str">
        <f>" - "&amp;Dados!B24</f>
        <v xml:space="preserve"> - Os materiais deverão ser entregues na sede da SMECELT, Rua Alcina Ponciano, nº 21, centro, Sumidouro-RJ, Tel. (22) 2531-1969, nos horários de 08 horas às 16 horas de segunda à sexta-feira.</v>
      </c>
      <c r="B22" s="69"/>
      <c r="C22" s="69"/>
      <c r="D22" s="69"/>
      <c r="E22" s="69"/>
      <c r="F22" s="69"/>
      <c r="G22" s="69"/>
      <c r="H22" s="52"/>
      <c r="L22" s="46"/>
    </row>
    <row r="23" spans="1:12" s="45" customFormat="1" ht="21" customHeight="1" x14ac:dyDescent="0.2">
      <c r="A23" s="69" t="str">
        <f>" - "&amp;Dados!B25</f>
        <v xml:space="preserve"> - O pagamento do objeto de que trata o PREGÃO ELETRÔNICO 025/2022, e consequente contrato serão efetuados pela Tesouraria da PREFEITURA MUNICIPAL DE SUMIDOURO no prazo de até 30 dias a contar do ateste da nota fiscal.</v>
      </c>
      <c r="B23" s="69"/>
      <c r="C23" s="69"/>
      <c r="D23" s="69"/>
      <c r="E23" s="69"/>
      <c r="F23" s="69"/>
      <c r="G23" s="69"/>
      <c r="H23" s="52"/>
      <c r="L23" s="46"/>
    </row>
    <row r="24" spans="1:12" s="30" customFormat="1" ht="9" x14ac:dyDescent="0.2">
      <c r="A24" s="69" t="str">
        <f>" - "&amp;Dados!B26</f>
        <v xml:space="preserve"> - Proposta válida por 60 (sessenta) dias</v>
      </c>
      <c r="B24" s="69"/>
      <c r="C24" s="69"/>
      <c r="D24" s="69"/>
      <c r="E24" s="69"/>
      <c r="F24" s="69"/>
      <c r="G24" s="69"/>
      <c r="H24" s="50"/>
      <c r="L24" s="44"/>
    </row>
    <row r="25" spans="1:12" ht="21" customHeight="1" x14ac:dyDescent="0.2">
      <c r="A25" s="69" t="str">
        <f>" - "&amp;Dados!B28</f>
        <v xml:space="preserve"> - A Licitante poderá apresentar prospecto, ficha técnica ou outros documentos com informações que permitam a melhor identificação e qualificação do(s) item(ns) licitado(s);</v>
      </c>
      <c r="B25" s="69"/>
      <c r="C25" s="69"/>
      <c r="D25" s="69"/>
      <c r="E25" s="69"/>
      <c r="F25" s="69"/>
      <c r="G25" s="69"/>
      <c r="H25" s="53"/>
    </row>
    <row r="26" spans="1:12" ht="21.75" customHeight="1" x14ac:dyDescent="0.2">
      <c r="A26" s="69" t="str">
        <f>" - "&amp;Dados!B29</f>
        <v xml:space="preserve"> - A proposta de preços ajustada ao lance final deverá conter o valor numérico dos preços unitários e totais, não podendo exceder o valor do lance final;</v>
      </c>
      <c r="B26" s="69"/>
      <c r="C26" s="69"/>
      <c r="D26" s="69"/>
      <c r="E26" s="69"/>
      <c r="F26" s="69"/>
      <c r="G26" s="69"/>
      <c r="H26" s="53"/>
    </row>
    <row r="27" spans="1:12" ht="21.75" customHeight="1" x14ac:dyDescent="0.2">
      <c r="A27"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7" s="69"/>
      <c r="C27" s="69"/>
      <c r="D27" s="69"/>
      <c r="E27" s="69"/>
      <c r="F27" s="69"/>
      <c r="G27" s="69"/>
      <c r="H27" s="53"/>
    </row>
    <row r="28" spans="1:12" ht="21.75" customHeight="1" x14ac:dyDescent="0.2">
      <c r="A28"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8" s="69"/>
      <c r="C28" s="69"/>
      <c r="D28" s="69"/>
      <c r="E28" s="69"/>
      <c r="F28" s="69"/>
      <c r="G28" s="69"/>
      <c r="H28" s="53"/>
    </row>
    <row r="29" spans="1:12" ht="21.75" customHeight="1" x14ac:dyDescent="0.2">
      <c r="A29"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9" s="69"/>
      <c r="C29" s="69"/>
      <c r="D29" s="69"/>
      <c r="E29" s="69"/>
      <c r="F29" s="69"/>
      <c r="G29" s="69"/>
      <c r="H29" s="53"/>
    </row>
    <row r="30" spans="1:12" ht="21.75" customHeight="1" x14ac:dyDescent="0.2">
      <c r="A30" s="69" t="str">
        <f>" - "&amp;Dados!B33</f>
        <v xml:space="preserve"> - Declaramos que até a presente data inexistem fatos impeditivos a participação desta empresa ao presente certame licitatório, ciente da obrigatoriedade de declarar ocorrências posteriores;</v>
      </c>
      <c r="B30" s="69"/>
      <c r="C30" s="69"/>
      <c r="D30" s="69"/>
      <c r="E30" s="69"/>
      <c r="F30" s="69"/>
      <c r="G30" s="69"/>
      <c r="H30" s="53"/>
    </row>
    <row r="31" spans="1:12" ht="30" customHeight="1" x14ac:dyDescent="0.2">
      <c r="A31"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1" s="69"/>
      <c r="C31" s="69"/>
      <c r="D31" s="69"/>
      <c r="E31" s="69"/>
      <c r="F31" s="69"/>
      <c r="G31" s="69"/>
    </row>
    <row r="32" spans="1:12" ht="25.5" customHeight="1" x14ac:dyDescent="0.2">
      <c r="A32"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2" s="69"/>
      <c r="C32" s="69"/>
      <c r="D32" s="69"/>
      <c r="E32" s="69"/>
      <c r="F32" s="69"/>
      <c r="G32" s="69"/>
    </row>
  </sheetData>
  <autoFilter ref="A11:G24" xr:uid="{00000000-0009-0000-0000-000000000000}"/>
  <mergeCells count="23">
    <mergeCell ref="A31:G31"/>
    <mergeCell ref="A32:G32"/>
    <mergeCell ref="A25:G25"/>
    <mergeCell ref="A26:G26"/>
    <mergeCell ref="A27:G27"/>
    <mergeCell ref="A28:G28"/>
    <mergeCell ref="A29:G29"/>
    <mergeCell ref="A30:G30"/>
    <mergeCell ref="C6:D6"/>
    <mergeCell ref="E6:F6"/>
    <mergeCell ref="A2:G2"/>
    <mergeCell ref="A3:G3"/>
    <mergeCell ref="A4:G4"/>
    <mergeCell ref="A5:G5"/>
    <mergeCell ref="A21:G21"/>
    <mergeCell ref="A22:G22"/>
    <mergeCell ref="A23:G23"/>
    <mergeCell ref="B8:G8"/>
    <mergeCell ref="A24:G24"/>
    <mergeCell ref="B9:G9"/>
    <mergeCell ref="F19:G19"/>
    <mergeCell ref="F20:G20"/>
    <mergeCell ref="D10:G10"/>
  </mergeCells>
  <phoneticPr fontId="0" type="noConversion"/>
  <conditionalFormatting sqref="F19">
    <cfRule type="expression" dxfId="11" priority="1" stopIfTrue="1">
      <formula>IF($J19="Empate",IF(H19=1,TRUE(),FALSE()),FALSE())</formula>
    </cfRule>
    <cfRule type="expression" dxfId="10" priority="2" stopIfTrue="1">
      <formula>IF(H19="&gt;",FALSE(),IF(H19&gt;0,TRUE(),FALSE()))</formula>
    </cfRule>
    <cfRule type="expression" dxfId="9" priority="3" stopIfTrue="1">
      <formula>IF(H19="&gt;",TRUE(),FALSE())</formula>
    </cfRule>
  </conditionalFormatting>
  <conditionalFormatting sqref="F20">
    <cfRule type="expression" dxfId="8" priority="4" stopIfTrue="1">
      <formula>IF($J19="OK",IF(H19=1,TRUE(),FALSE()),FALSE())</formula>
    </cfRule>
    <cfRule type="expression" dxfId="7" priority="5" stopIfTrue="1">
      <formula>IF($J19="Empate",IF(H19=1,TRUE(),FALSE()),FALSE())</formula>
    </cfRule>
    <cfRule type="expression" dxfId="6" priority="6" stopIfTrue="1">
      <formula>IF($J19="Empate",IF(H19=2,TRUE(),FALSE()),FALSE())</formula>
    </cfRule>
  </conditionalFormatting>
  <conditionalFormatting sqref="F13:F18">
    <cfRule type="cellIs" dxfId="5" priority="11" stopIfTrue="1" operator="equal">
      <formula>""</formula>
    </cfRule>
  </conditionalFormatting>
  <conditionalFormatting sqref="D13:D18">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18">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18">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5"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52</v>
      </c>
      <c r="E1" s="4"/>
      <c r="F1" s="4"/>
      <c r="G1" s="4"/>
    </row>
    <row r="2" spans="1:7" x14ac:dyDescent="0.2">
      <c r="A2" s="17" t="s">
        <v>10</v>
      </c>
      <c r="B2" s="5" t="s">
        <v>53</v>
      </c>
      <c r="E2" s="4"/>
      <c r="F2" s="4"/>
      <c r="G2" s="4"/>
    </row>
    <row r="3" spans="1:7" x14ac:dyDescent="0.2">
      <c r="A3" s="17" t="s">
        <v>11</v>
      </c>
      <c r="B3" s="5" t="s">
        <v>54</v>
      </c>
      <c r="C3" s="5"/>
      <c r="E3" s="65"/>
      <c r="F3" s="4"/>
      <c r="G3" s="4"/>
    </row>
    <row r="4" spans="1:7" x14ac:dyDescent="0.2">
      <c r="A4" s="17" t="s">
        <v>12</v>
      </c>
      <c r="B4" s="10" t="s">
        <v>62</v>
      </c>
      <c r="C4" s="5"/>
      <c r="E4" s="65"/>
      <c r="F4" s="4"/>
      <c r="G4" s="4"/>
    </row>
    <row r="5" spans="1:7" x14ac:dyDescent="0.2">
      <c r="A5" s="17" t="s">
        <v>13</v>
      </c>
      <c r="B5" s="10" t="s">
        <v>36</v>
      </c>
      <c r="C5" s="5"/>
      <c r="E5" s="65"/>
      <c r="F5" s="4"/>
      <c r="G5" s="4"/>
    </row>
    <row r="6" spans="1:7" x14ac:dyDescent="0.2">
      <c r="A6" s="17" t="s">
        <v>31</v>
      </c>
      <c r="B6" s="13" t="s">
        <v>37</v>
      </c>
      <c r="C6" s="5"/>
      <c r="E6" s="65"/>
      <c r="F6" s="4"/>
      <c r="G6" s="4"/>
    </row>
    <row r="7" spans="1:7" x14ac:dyDescent="0.2">
      <c r="A7" s="17" t="s">
        <v>14</v>
      </c>
      <c r="B7" s="5" t="s">
        <v>30</v>
      </c>
      <c r="C7" s="5"/>
      <c r="E7" s="65"/>
      <c r="F7" s="4"/>
      <c r="G7" s="4"/>
    </row>
    <row r="8" spans="1:7" x14ac:dyDescent="0.2">
      <c r="A8" s="26" t="s">
        <v>23</v>
      </c>
      <c r="B8" s="57">
        <v>24142.41</v>
      </c>
      <c r="C8" s="5"/>
      <c r="E8" s="65"/>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7" t="s">
        <v>33</v>
      </c>
      <c r="E14" s="4"/>
      <c r="F14" s="4"/>
      <c r="G14" s="4"/>
    </row>
    <row r="15" spans="1:7" x14ac:dyDescent="0.2">
      <c r="A15" s="67" t="s">
        <v>34</v>
      </c>
      <c r="E15" s="4"/>
      <c r="F15" s="4"/>
      <c r="G15" s="4"/>
    </row>
    <row r="16" spans="1:7" x14ac:dyDescent="0.2">
      <c r="A16" s="67" t="s">
        <v>35</v>
      </c>
      <c r="B16" s="25"/>
      <c r="E16" s="25"/>
      <c r="F16" s="4"/>
      <c r="G16" s="4"/>
    </row>
    <row r="17" spans="1:256" s="24" customFormat="1" x14ac:dyDescent="0.2">
      <c r="A17" s="23" t="s">
        <v>21</v>
      </c>
      <c r="B17" s="68" t="s">
        <v>46</v>
      </c>
      <c r="C17" s="25"/>
      <c r="D17" s="25"/>
      <c r="E17" s="25"/>
      <c r="F17" s="25"/>
      <c r="G17" s="25"/>
      <c r="H17" s="25"/>
      <c r="I17" s="25"/>
      <c r="J17" s="25"/>
      <c r="K17" s="25"/>
      <c r="L17" s="25"/>
      <c r="M17" s="25"/>
    </row>
    <row r="18" spans="1:256" s="24" customFormat="1" x14ac:dyDescent="0.2">
      <c r="A18" s="23" t="s">
        <v>22</v>
      </c>
      <c r="B18" s="66" t="s">
        <v>48</v>
      </c>
      <c r="C18" s="59"/>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38.25" x14ac:dyDescent="0.2">
      <c r="A23" s="21" t="s">
        <v>15</v>
      </c>
      <c r="B23" s="22" t="s">
        <v>50</v>
      </c>
      <c r="E23" s="4"/>
      <c r="F23" s="4"/>
      <c r="G23" s="63"/>
    </row>
    <row r="24" spans="1:256" ht="51" x14ac:dyDescent="0.2">
      <c r="A24" s="21" t="s">
        <v>16</v>
      </c>
      <c r="B24" s="22" t="s">
        <v>51</v>
      </c>
      <c r="E24" s="4"/>
      <c r="F24" s="4"/>
      <c r="G24" s="63"/>
    </row>
    <row r="25" spans="1:256" ht="63.75" x14ac:dyDescent="0.2">
      <c r="A25" s="21" t="s">
        <v>17</v>
      </c>
      <c r="B25" s="59" t="s">
        <v>49</v>
      </c>
      <c r="C25" s="9"/>
      <c r="E25" s="4"/>
      <c r="F25" s="4"/>
      <c r="G25" s="63"/>
    </row>
    <row r="26" spans="1:256" ht="25.5" x14ac:dyDescent="0.2">
      <c r="A26" s="21" t="s">
        <v>18</v>
      </c>
      <c r="B26" s="22" t="s">
        <v>28</v>
      </c>
      <c r="E26" s="4"/>
      <c r="F26" s="4"/>
      <c r="G26" s="63"/>
    </row>
    <row r="27" spans="1:256" x14ac:dyDescent="0.2">
      <c r="A27" s="21" t="s">
        <v>32</v>
      </c>
      <c r="B27" s="64" t="s">
        <v>47</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2022-04-28T12:14:08Z</cp:lastPrinted>
  <dcterms:created xsi:type="dcterms:W3CDTF">2006-04-18T17:38:46Z</dcterms:created>
  <dcterms:modified xsi:type="dcterms:W3CDTF">2022-08-23T16:42:30Z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