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75-22 - Contratação de Empresa p Manutenção Ar-condicionado Hospital - SMS\"/>
    </mc:Choice>
  </mc:AlternateContent>
  <xr:revisionPtr revIDLastSave="0" documentId="13_ncr:1_{5E5090B1-E0C5-4234-A41D-0DF90D6ECC1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Preços'!$B$11:$H$23</definedName>
    <definedName name="_Hlk117504313" localSheetId="1">Dados!$B$3</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 l="1"/>
  <c r="D88" i="1"/>
  <c r="D77" i="1"/>
  <c r="D66" i="1"/>
  <c r="D55" i="1"/>
  <c r="H14" i="1" l="1"/>
  <c r="H15" i="1"/>
  <c r="H16" i="1"/>
  <c r="H17" i="1"/>
  <c r="A31" i="1" l="1"/>
  <c r="A30" i="1"/>
  <c r="A29" i="1"/>
  <c r="A28" i="1"/>
  <c r="A27" i="1"/>
  <c r="A26" i="1"/>
  <c r="A25" i="1"/>
  <c r="A24" i="1" l="1"/>
  <c r="H13" i="1" l="1"/>
  <c r="F6" i="1"/>
  <c r="A4" i="1"/>
  <c r="A22" i="1"/>
  <c r="A23" i="1"/>
  <c r="A21" i="1"/>
  <c r="A20" i="1"/>
  <c r="A6" i="1"/>
  <c r="A5" i="1"/>
  <c r="A3" i="1"/>
  <c r="G19" i="1" l="1"/>
</calcChain>
</file>

<file path=xl/sharedStrings.xml><?xml version="1.0" encoding="utf-8"?>
<sst xmlns="http://schemas.openxmlformats.org/spreadsheetml/2006/main" count="171" uniqueCount="87">
  <si>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</si>
  <si>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</si>
  <si>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</si>
  <si>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</si>
  <si>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</si>
  <si>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</si>
  <si>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</si>
  <si>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</si>
  <si>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</si>
  <si>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</si>
  <si>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</si>
  <si>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</si>
  <si>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</si>
  <si>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</si>
  <si>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</si>
  <si>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</si>
  <si>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</si>
  <si>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</si>
  <si>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</si>
  <si>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</si>
  <si>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</si>
  <si>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</si>
  <si>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</si>
  <si>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</si>
  <si>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</si>
  <si>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</si>
  <si>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</si>
  <si>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</si>
  <si>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</si>
  <si>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</si>
  <si>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</si>
  <si>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</si>
  <si>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</si>
  <si>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</si>
  <si>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</si>
  <si>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</si>
  <si>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</si>
  <si>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</si>
  <si>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</si>
  <si>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</si>
  <si>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</si>
  <si>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</si>
  <si>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</si>
  <si>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</si>
  <si>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</si>
  <si>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</si>
  <si>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MENOR PREÇO GLOBAL</t>
  </si>
  <si>
    <t>Manutenção, limpeza com produtos bactericidas, desmontagem e montagem e lubrificação das partes necessárias de Aparelhos de Ar Condicionado do Hospital Municipal Dr. João Pereira Martins 
- Split 12.000 btus (04 aparelhos, sendo 04 limpezas anuais para cada aparelho)</t>
  </si>
  <si>
    <t>SRV</t>
  </si>
  <si>
    <t>Manutenção, limpeza com produtos bactericidas, desmontagem e montagem e lubrificação das partes necessárias de Aparelhos de Ar Condicionado do Hospital Municipal Dr. João Pereira Martins 
- Split 15.000 btus (13 aparelhos, sendo 04 limpezas anuais para cada aparelho)</t>
  </si>
  <si>
    <t>Manutenção, limpeza com produtos bactericidas, desmontagem e montagem e lubrificação das partes necessárias de Aparelhos de Ar Condicionado do Hospital Municipal Dr. João Pereira Martins 
- Split 16.000 btus (02 aparelhos, sendo 04 limpezas anuais para cada aparelho)</t>
  </si>
  <si>
    <t>Manutenção, limpeza com produtos bactericidas, desmontagem e montagem e lubrificação das partes necessárias de Aparelhos de Ar Condicionado do Hospital Municipal Dr. João Pereira Martins 
- Split 32.000 btus (01 aparelho, sendo 04 limpezas anuais para cada aparelho)</t>
  </si>
  <si>
    <t>Manutenção, limpeza com produtos bactericidas, desmontagem e montagem e lubrificação das partes necessárias de Aparelhos de Ar Condicionado do Hospital Municipal Dr. João Pereira Martins 
- Janela 10.000 btus (05 aparelhos, sendo 04 limpezas anuais para cada aparelho)</t>
  </si>
  <si>
    <t>PREGÃO ELETRÔNICO Nº 075/2022</t>
  </si>
  <si>
    <t>PROCESSO ADMINISTRATIVO N° 2893/2021 de 27/09/2021</t>
  </si>
  <si>
    <t>CONTRATAÇÃO DE CONTRATAÇÃO DE EMPRESA PARA MANUTENÇÃO DE AR-CONDICIONADO DO HOSPITAL MUNICIPAL</t>
  </si>
  <si>
    <t>Sec. Saúde</t>
  </si>
  <si>
    <t>N.º 1801.1030200312.277-3390.39.00-49</t>
  </si>
  <si>
    <t>Prazo do Contrato: 12 meses a contar de sua assinatura.</t>
  </si>
  <si>
    <t>O pagamento do objeto de que trata o PREGÃO ELETRÔNICO 075/2022, será efetuado pela Tesouraria da Secretaria Municipal de Saúde de Sumidouro.</t>
  </si>
  <si>
    <t>A firma vencedora da licitação deverá realizar os serviços com agendamento prévio, feito com o servidor responsável pelo Hospital Municipal.</t>
  </si>
  <si>
    <t>A firma vencedora da licitação deverá realizar a manutenção trimestralmente pelo período de 12 (doze) meses.</t>
  </si>
  <si>
    <t>ITEM 01</t>
  </si>
  <si>
    <t>A</t>
  </si>
  <si>
    <t xml:space="preserve"> VALOR UNITÁRIO   </t>
  </si>
  <si>
    <t>A1</t>
  </si>
  <si>
    <t>DESPESAS COM DESLOCAMENTO</t>
  </si>
  <si>
    <t>A2</t>
  </si>
  <si>
    <t xml:space="preserve">DESPESAS COM FUNCIONÁRIOS (COM ENCARGOS)                                                               </t>
  </si>
  <si>
    <t>A3</t>
  </si>
  <si>
    <t>DESPESAS COM MATERIAIS E EQUIPAMENTOS NECESSÁRIOS</t>
  </si>
  <si>
    <t>A4</t>
  </si>
  <si>
    <t>DESPESAS OPERACIONAIS (CUSTOS ADMINISTRATIVOS)</t>
  </si>
  <si>
    <t>A5</t>
  </si>
  <si>
    <t xml:space="preserve">OUTRAS - ESPECIFICAR: </t>
  </si>
  <si>
    <t>B</t>
  </si>
  <si>
    <t>VALOR DOS IMPOSTOS E CONTRIBUIÇÕES</t>
  </si>
  <si>
    <t>C</t>
  </si>
  <si>
    <t xml:space="preserve">LUCRO </t>
  </si>
  <si>
    <t>D</t>
  </si>
  <si>
    <t>VALOR EM R$ ( D = A + B + C)</t>
  </si>
  <si>
    <t>Planilha para Composição de Preços, para informar o custo unitário, nos termos do art. 40, §2º, inciso II, c/c art. 7º, §2º inciso II da Lei 8.666/93</t>
  </si>
  <si>
    <t>ITEM 02</t>
  </si>
  <si>
    <t>ITEM 03</t>
  </si>
  <si>
    <t>ITEM 04</t>
  </si>
  <si>
    <t>ITEM 05</t>
  </si>
  <si>
    <t>Abertura das Propostas: 17/11/2022,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</si>
</sst>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8"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thin">
        <color indexed="8"/>
      </left>
      <right style="thin">
        <color indexed="8"/>
      </right>
      <top style="thin">
        <color indexed="8"/>
      </top>
      <bottom style="thin">
        <color indexed="8"/>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6">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1"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1" fillId="0" borderId="0" xfId="0" applyFont="1" applyFill="1"/>
    <xf numFmtId="0" fontId="1" fillId="0" borderId="0" xfId="0" applyFont="1"/>
    <xf numFmtId="0" fontId="1" fillId="0" borderId="0" xfId="0" applyFont="1" applyAlignment="1">
      <alignment wrapText="1"/>
    </xf>
    <xf numFmtId="0" fontId="1" fillId="0" borderId="0" xfId="0" applyFont="1" applyFill="1" applyBorder="1" applyAlignment="1">
      <alignment wrapText="1"/>
    </xf>
    <xf numFmtId="169" fontId="8" fillId="0" borderId="2"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right" vertical="center" wrapText="1"/>
    </xf>
    <xf numFmtId="0" fontId="16" fillId="0" borderId="1" xfId="0" applyFont="1" applyBorder="1" applyAlignment="1">
      <alignment horizontal="center"/>
    </xf>
    <xf numFmtId="0" fontId="17" fillId="0" borderId="1" xfId="0" applyFont="1" applyBorder="1" applyAlignment="1">
      <alignment horizontal="center"/>
    </xf>
    <xf numFmtId="167" fontId="17" fillId="0" borderId="1" xfId="1" applyNumberFormat="1" applyFont="1" applyBorder="1" applyAlignment="1">
      <alignment horizontal="center"/>
    </xf>
    <xf numFmtId="0" fontId="16" fillId="0" borderId="0" xfId="0" applyFont="1" applyAlignment="1">
      <alignment horizontal="left" wrapText="1"/>
    </xf>
    <xf numFmtId="169" fontId="8" fillId="0" borderId="1" xfId="0" applyNumberFormat="1" applyFont="1" applyBorder="1" applyAlignment="1" applyProtection="1">
      <alignment horizontal="center" vertical="center"/>
      <protection locked="0"/>
    </xf>
    <xf numFmtId="166" fontId="8" fillId="0" borderId="1" xfId="1" applyFont="1" applyBorder="1" applyAlignment="1" applyProtection="1">
      <alignment horizontal="center" vertical="center"/>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0" fontId="16" fillId="0" borderId="0" xfId="0" applyFont="1" applyAlignment="1">
      <alignment horizontal="left" wrapText="1"/>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cellXfs>
  <cellStyles count="3">
    <cellStyle name="Moeda" xfId="1" builtinId="4"/>
    <cellStyle name="Normal" xfId="0" builtinId="0"/>
    <cellStyle name="Vírgula" xfId="2" builtinId="3"/>
  </cellStyles>
  <dxfs count="15">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209582</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838825" y="285750"/>
          <a:ext cx="180975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2893/21</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88"/>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10.42578125" style="1" customWidth="1"/>
    <col min="5" max="5" width="10.42578125" style="26" customWidth="1"/>
    <col min="6" max="6" width="10.42578125" style="14" customWidth="1"/>
    <col min="7"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84" t="s">
        <v>19</v>
      </c>
      <c r="B2" s="84"/>
      <c r="C2" s="84"/>
      <c r="D2" s="84"/>
      <c r="E2" s="84"/>
      <c r="F2" s="84"/>
      <c r="G2" s="84"/>
      <c r="H2" s="84"/>
    </row>
    <row r="3" spans="1:14" x14ac:dyDescent="0.2">
      <c r="A3" s="61" t="str">
        <f>UPPER(Dados!B1&amp;"  -  "&amp;Dados!B4)</f>
        <v>PREGÃO ELETRÔNICO Nº 075/2022  -  ABERTURA DAS PROPOSTAS: 17/11/2022, ÀS 10:00HS</v>
      </c>
      <c r="B3" s="59"/>
      <c r="C3" s="61"/>
      <c r="D3" s="59"/>
      <c r="E3" s="59"/>
      <c r="F3" s="59"/>
      <c r="G3" s="59"/>
      <c r="H3" s="59"/>
    </row>
    <row r="4" spans="1:14" ht="12.75" customHeight="1" x14ac:dyDescent="0.2">
      <c r="A4" s="85" t="str">
        <f>Dados!B3</f>
        <v>CONTRATAÇÃO DE CONTRATAÇÃO DE EMPRESA PARA MANUTENÇÃO DE AR-CONDICIONADO DO HOSPITAL MUNICIPAL</v>
      </c>
      <c r="B4" s="85"/>
      <c r="C4" s="85"/>
      <c r="D4" s="85"/>
      <c r="E4" s="85"/>
      <c r="F4" s="85"/>
      <c r="G4" s="85"/>
      <c r="H4" s="85"/>
    </row>
    <row r="5" spans="1:14" x14ac:dyDescent="0.2">
      <c r="A5" s="84" t="str">
        <f>Dados!B2</f>
        <v>PROCESSO ADMINISTRATIVO N° 2893/2021 de 27/09/2021</v>
      </c>
      <c r="B5" s="84"/>
      <c r="C5" s="84"/>
      <c r="D5" s="84"/>
      <c r="E5" s="84"/>
      <c r="F5" s="84"/>
      <c r="G5" s="84"/>
      <c r="H5" s="84"/>
    </row>
    <row r="6" spans="1:14" x14ac:dyDescent="0.2">
      <c r="A6" s="61" t="str">
        <f>Dados!B7</f>
        <v>MENOR PREÇO GLOBAL</v>
      </c>
      <c r="B6" s="61"/>
      <c r="C6" s="59"/>
      <c r="D6" s="84" t="s">
        <v>29</v>
      </c>
      <c r="E6" s="84"/>
      <c r="F6" s="86">
        <f>Dados!B8</f>
        <v>25939.040000000001</v>
      </c>
      <c r="G6" s="86"/>
      <c r="H6" s="59"/>
    </row>
    <row r="7" spans="1:14" ht="2.25" customHeight="1" x14ac:dyDescent="0.2">
      <c r="B7" s="6"/>
      <c r="C7" s="6"/>
      <c r="D7" s="6"/>
      <c r="E7" s="27"/>
      <c r="F7" s="15"/>
      <c r="G7" s="15"/>
      <c r="H7" s="11"/>
    </row>
    <row r="8" spans="1:14" s="8" customFormat="1" ht="12" customHeight="1" x14ac:dyDescent="0.2">
      <c r="A8" s="62" t="s">
        <v>0</v>
      </c>
      <c r="B8" s="88"/>
      <c r="C8" s="88"/>
      <c r="D8" s="88"/>
      <c r="E8" s="88"/>
      <c r="F8" s="88"/>
      <c r="G8" s="88"/>
      <c r="H8" s="88"/>
      <c r="I8" s="47"/>
      <c r="M8" s="40"/>
    </row>
    <row r="9" spans="1:14" s="8" customFormat="1" ht="12" customHeight="1" x14ac:dyDescent="0.2">
      <c r="A9" s="62" t="s">
        <v>1</v>
      </c>
      <c r="B9" s="89"/>
      <c r="C9" s="89"/>
      <c r="D9" s="89"/>
      <c r="E9" s="89"/>
      <c r="F9" s="89"/>
      <c r="G9" s="89"/>
      <c r="H9" s="89"/>
      <c r="I9" s="47"/>
      <c r="M9" s="40"/>
      <c r="N9" s="40"/>
    </row>
    <row r="10" spans="1:14" s="8" customFormat="1" ht="12" customHeight="1" x14ac:dyDescent="0.2">
      <c r="A10" s="62" t="s">
        <v>2</v>
      </c>
      <c r="B10" s="88"/>
      <c r="C10" s="88"/>
      <c r="D10" s="28" t="s">
        <v>8</v>
      </c>
      <c r="E10" s="88"/>
      <c r="F10" s="88"/>
      <c r="G10" s="88"/>
      <c r="H10" s="88"/>
      <c r="I10" s="47"/>
      <c r="M10" s="40"/>
    </row>
    <row r="11" spans="1:14" ht="4.5" customHeight="1" x14ac:dyDescent="0.2">
      <c r="B11" s="3"/>
      <c r="C11" s="30"/>
      <c r="D11" s="30"/>
      <c r="E11" s="31"/>
      <c r="F11" s="57"/>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56.25" x14ac:dyDescent="0.2">
      <c r="A13" s="94">
        <v>1</v>
      </c>
      <c r="B13" s="36">
        <v>1</v>
      </c>
      <c r="C13" s="34" t="s">
        <v>47</v>
      </c>
      <c r="D13" s="37" t="s">
        <v>48</v>
      </c>
      <c r="E13" s="55">
        <v>16</v>
      </c>
      <c r="F13" s="58">
        <v>247.97</v>
      </c>
      <c r="G13" s="71"/>
      <c r="H13" s="38" t="str">
        <f t="shared" ref="H13" si="0">IF(G13="","",IF(ISTEXT(G13),"NC",G13*E13))</f>
        <v/>
      </c>
      <c r="I13" s="47"/>
      <c r="L13" s="7"/>
      <c r="M13" s="40"/>
    </row>
    <row r="14" spans="1:14" s="8" customFormat="1" ht="56.25" x14ac:dyDescent="0.2">
      <c r="A14" s="95"/>
      <c r="B14" s="36">
        <v>2</v>
      </c>
      <c r="C14" s="34" t="s">
        <v>49</v>
      </c>
      <c r="D14" s="37" t="s">
        <v>48</v>
      </c>
      <c r="E14" s="55">
        <v>52</v>
      </c>
      <c r="F14" s="58">
        <v>277.5</v>
      </c>
      <c r="G14" s="71"/>
      <c r="H14" s="38" t="str">
        <f t="shared" ref="H14:H17" si="1">IF(G14="","",IF(ISTEXT(G14),"NC",G14*E14))</f>
        <v/>
      </c>
      <c r="I14" s="47"/>
      <c r="L14" s="7"/>
      <c r="M14" s="40"/>
    </row>
    <row r="15" spans="1:14" s="8" customFormat="1" ht="56.25" x14ac:dyDescent="0.2">
      <c r="A15" s="95"/>
      <c r="B15" s="36">
        <v>3</v>
      </c>
      <c r="C15" s="34" t="s">
        <v>50</v>
      </c>
      <c r="D15" s="37" t="s">
        <v>48</v>
      </c>
      <c r="E15" s="55">
        <v>8</v>
      </c>
      <c r="F15" s="58">
        <v>277.5</v>
      </c>
      <c r="G15" s="71"/>
      <c r="H15" s="38" t="str">
        <f t="shared" si="1"/>
        <v/>
      </c>
      <c r="I15" s="47"/>
      <c r="L15" s="7"/>
      <c r="M15" s="40"/>
    </row>
    <row r="16" spans="1:14" s="8" customFormat="1" ht="56.25" x14ac:dyDescent="0.2">
      <c r="A16" s="95"/>
      <c r="B16" s="36">
        <v>4</v>
      </c>
      <c r="C16" s="34" t="s">
        <v>51</v>
      </c>
      <c r="D16" s="37" t="s">
        <v>48</v>
      </c>
      <c r="E16" s="55">
        <v>4</v>
      </c>
      <c r="F16" s="58">
        <v>300.63</v>
      </c>
      <c r="G16" s="71"/>
      <c r="H16" s="38" t="str">
        <f t="shared" si="1"/>
        <v/>
      </c>
      <c r="I16" s="47"/>
      <c r="L16" s="7"/>
      <c r="M16" s="40"/>
    </row>
    <row r="17" spans="1:13" s="8" customFormat="1" ht="56.25" x14ac:dyDescent="0.2">
      <c r="A17" s="95"/>
      <c r="B17" s="36">
        <v>5</v>
      </c>
      <c r="C17" s="34" t="s">
        <v>52</v>
      </c>
      <c r="D17" s="37" t="s">
        <v>48</v>
      </c>
      <c r="E17" s="55">
        <v>20</v>
      </c>
      <c r="F17" s="58">
        <v>205.95</v>
      </c>
      <c r="G17" s="71"/>
      <c r="H17" s="38" t="str">
        <f t="shared" si="1"/>
        <v/>
      </c>
      <c r="I17" s="47"/>
      <c r="L17" s="7"/>
      <c r="M17" s="40"/>
    </row>
    <row r="18" spans="1:13" s="29" customFormat="1" ht="9" x14ac:dyDescent="0.2">
      <c r="B18" s="39"/>
      <c r="F18" s="53"/>
      <c r="G18" s="92" t="s">
        <v>27</v>
      </c>
      <c r="H18" s="93"/>
      <c r="I18" s="48"/>
      <c r="M18" s="42"/>
    </row>
    <row r="19" spans="1:13" ht="14.25" customHeight="1" x14ac:dyDescent="0.2">
      <c r="G19" s="90" t="str">
        <f>IF(SUM(H13:H17)=0,"",SUM(H13:H17))</f>
        <v/>
      </c>
      <c r="H19" s="91"/>
      <c r="I19" s="49"/>
    </row>
    <row r="20" spans="1:13" s="43" customFormat="1" ht="9" x14ac:dyDescent="0.2">
      <c r="A20" s="83" t="str">
        <f>" - "&amp;Dados!B23</f>
        <v xml:space="preserve"> - A firma vencedora da licitação deverá realizar os serviços com agendamento prévio, feito com o servidor responsável pelo Hospital Municipal.</v>
      </c>
      <c r="B20" s="83"/>
      <c r="C20" s="83"/>
      <c r="D20" s="83"/>
      <c r="E20" s="83"/>
      <c r="F20" s="83"/>
      <c r="G20" s="83"/>
      <c r="H20" s="83"/>
      <c r="I20" s="50"/>
      <c r="M20" s="44"/>
    </row>
    <row r="21" spans="1:13" s="43" customFormat="1" ht="9" x14ac:dyDescent="0.2">
      <c r="A21" s="83" t="str">
        <f>" - "&amp;Dados!B24</f>
        <v xml:space="preserve"> - A firma vencedora da licitação deverá realizar a manutenção trimestralmente pelo período de 12 (doze) meses.</v>
      </c>
      <c r="B21" s="83"/>
      <c r="C21" s="83"/>
      <c r="D21" s="83"/>
      <c r="E21" s="83"/>
      <c r="F21" s="83"/>
      <c r="G21" s="83"/>
      <c r="H21" s="83"/>
      <c r="I21" s="50"/>
      <c r="M21" s="44"/>
    </row>
    <row r="22" spans="1:13" s="43" customFormat="1" ht="9" x14ac:dyDescent="0.2">
      <c r="A22" s="83" t="str">
        <f>" - "&amp;Dados!B25</f>
        <v xml:space="preserve"> - O pagamento do objeto de que trata o PREGÃO ELETRÔNICO 075/2022, será efetuado pela Tesouraria da Secretaria Municipal de Saúde de Sumidouro.</v>
      </c>
      <c r="B22" s="83"/>
      <c r="C22" s="83"/>
      <c r="D22" s="83"/>
      <c r="E22" s="83"/>
      <c r="F22" s="83"/>
      <c r="G22" s="83"/>
      <c r="H22" s="83"/>
      <c r="I22" s="50"/>
      <c r="M22" s="44"/>
    </row>
    <row r="23" spans="1:13" s="29" customFormat="1" ht="9" customHeight="1" x14ac:dyDescent="0.2">
      <c r="A23" s="83" t="str">
        <f>" - "&amp;Dados!B26</f>
        <v xml:space="preserve"> - Proposta válida por 60 (sessenta) dias</v>
      </c>
      <c r="B23" s="83"/>
      <c r="C23" s="83"/>
      <c r="D23" s="83"/>
      <c r="E23" s="83"/>
      <c r="F23" s="83"/>
      <c r="G23" s="83"/>
      <c r="H23" s="83"/>
      <c r="I23" s="48"/>
      <c r="M23" s="42"/>
    </row>
    <row r="24" spans="1:13" s="29" customFormat="1" ht="24.75" customHeight="1" x14ac:dyDescent="0.2">
      <c r="A24" s="83" t="str">
        <f>" - "&amp;Dados!B28</f>
        <v xml:space="preserve"> - A Licitante poderá apresentar prospecto, ficha técnica ou outros documentos com informações que permitam a melhor identificação e qualificação do(s) item(ns) licitado(s);</v>
      </c>
      <c r="B24" s="83"/>
      <c r="C24" s="83"/>
      <c r="D24" s="83"/>
      <c r="E24" s="83"/>
      <c r="F24" s="83"/>
      <c r="G24" s="83"/>
      <c r="H24" s="83"/>
      <c r="I24" s="48"/>
      <c r="M24" s="42"/>
    </row>
    <row r="25" spans="1:13" ht="19.5" customHeight="1" x14ac:dyDescent="0.2">
      <c r="A25" s="83" t="str">
        <f>" - "&amp;Dados!B29</f>
        <v xml:space="preserve"> - A proposta de preços ajustada ao lance final deverá conter o valor numérico dos preços unitários e totais, não podendo exceder o valor do lance final;</v>
      </c>
      <c r="B25" s="83"/>
      <c r="C25" s="83"/>
      <c r="D25" s="83"/>
      <c r="E25" s="83"/>
      <c r="F25" s="83"/>
      <c r="G25" s="83"/>
      <c r="H25" s="83"/>
      <c r="I25" s="51"/>
    </row>
    <row r="26" spans="1:13" ht="24.75" customHeight="1" x14ac:dyDescent="0.2">
      <c r="A26" s="8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6" s="83"/>
      <c r="C26" s="83"/>
      <c r="D26" s="83"/>
      <c r="E26" s="83"/>
      <c r="F26" s="83"/>
      <c r="G26" s="83"/>
      <c r="H26" s="83"/>
      <c r="I26" s="51"/>
    </row>
    <row r="27" spans="1:13" ht="24.75" customHeight="1" x14ac:dyDescent="0.2">
      <c r="A27" s="8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7" s="83"/>
      <c r="C27" s="83"/>
      <c r="D27" s="83"/>
      <c r="E27" s="83"/>
      <c r="F27" s="83"/>
      <c r="G27" s="83"/>
      <c r="H27" s="83"/>
      <c r="I27" s="51"/>
    </row>
    <row r="28" spans="1:13" ht="24.75" customHeight="1" x14ac:dyDescent="0.2">
      <c r="A28" s="8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8" s="83"/>
      <c r="C28" s="83"/>
      <c r="D28" s="83"/>
      <c r="E28" s="83"/>
      <c r="F28" s="83"/>
      <c r="G28" s="83"/>
      <c r="H28" s="83"/>
      <c r="I28" s="51"/>
    </row>
    <row r="29" spans="1:13" ht="24.75" customHeight="1" x14ac:dyDescent="0.2">
      <c r="A29" s="83" t="str">
        <f>" - "&amp;Dados!B33</f>
        <v xml:space="preserve"> - Declaramos que até a presente data inexistem fatos impeditivos a participação desta empresa ao presente certame licitatório, ciente da obrigatoriedade de declarar ocorrências posteriores;</v>
      </c>
      <c r="B29" s="83"/>
      <c r="C29" s="83"/>
      <c r="D29" s="83"/>
      <c r="E29" s="83"/>
      <c r="F29" s="83"/>
      <c r="G29" s="83"/>
      <c r="H29" s="83"/>
      <c r="I29" s="51"/>
    </row>
    <row r="30" spans="1:13" ht="30.75" customHeight="1" x14ac:dyDescent="0.2">
      <c r="A30" s="8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0" s="83"/>
      <c r="C30" s="83"/>
      <c r="D30" s="83"/>
      <c r="E30" s="83"/>
      <c r="F30" s="83"/>
      <c r="G30" s="83"/>
      <c r="H30" s="83"/>
    </row>
    <row r="31" spans="1:13" ht="24.75" customHeight="1" x14ac:dyDescent="0.2">
      <c r="A31" s="8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1" s="83"/>
      <c r="C31" s="83"/>
      <c r="D31" s="83"/>
      <c r="E31" s="83"/>
      <c r="F31" s="83"/>
      <c r="G31" s="83"/>
      <c r="H31" s="83"/>
    </row>
    <row r="32" spans="1:13" x14ac:dyDescent="0.2">
      <c r="C32" s="1"/>
      <c r="E32" s="1"/>
      <c r="H32" s="1"/>
    </row>
    <row r="33" spans="1:8" ht="24" customHeight="1" x14ac:dyDescent="0.2">
      <c r="A33" s="87" t="s">
        <v>81</v>
      </c>
      <c r="B33" s="87"/>
      <c r="C33" s="87"/>
      <c r="D33" s="87"/>
      <c r="E33" s="87"/>
      <c r="H33" s="1"/>
    </row>
    <row r="34" spans="1:8" x14ac:dyDescent="0.2">
      <c r="A34" s="80"/>
      <c r="B34" s="80"/>
      <c r="C34" s="80"/>
      <c r="D34" s="80"/>
      <c r="E34" s="80"/>
      <c r="H34" s="1"/>
    </row>
    <row r="35" spans="1:8" x14ac:dyDescent="0.2">
      <c r="A35" s="77"/>
      <c r="B35" s="78"/>
      <c r="C35" s="77" t="s">
        <v>62</v>
      </c>
      <c r="D35" s="79"/>
      <c r="E35" s="14"/>
      <c r="H35" s="1"/>
    </row>
    <row r="36" spans="1:8" ht="22.5" x14ac:dyDescent="0.2">
      <c r="A36" s="72" t="s">
        <v>63</v>
      </c>
      <c r="B36" s="72"/>
      <c r="C36" s="72" t="s">
        <v>4</v>
      </c>
      <c r="D36" s="72" t="s">
        <v>64</v>
      </c>
      <c r="E36" s="14"/>
    </row>
    <row r="37" spans="1:8" x14ac:dyDescent="0.2">
      <c r="A37" s="73" t="s">
        <v>65</v>
      </c>
      <c r="B37" s="73"/>
      <c r="C37" s="74" t="s">
        <v>66</v>
      </c>
      <c r="D37" s="81"/>
      <c r="E37" s="14"/>
    </row>
    <row r="38" spans="1:8" x14ac:dyDescent="0.2">
      <c r="A38" s="73" t="s">
        <v>67</v>
      </c>
      <c r="B38" s="73"/>
      <c r="C38" s="74" t="s">
        <v>68</v>
      </c>
      <c r="D38" s="81"/>
      <c r="E38" s="14"/>
    </row>
    <row r="39" spans="1:8" x14ac:dyDescent="0.2">
      <c r="A39" s="73" t="s">
        <v>69</v>
      </c>
      <c r="B39" s="73"/>
      <c r="C39" s="74" t="s">
        <v>70</v>
      </c>
      <c r="D39" s="81"/>
      <c r="E39" s="14"/>
    </row>
    <row r="40" spans="1:8" x14ac:dyDescent="0.2">
      <c r="A40" s="73" t="s">
        <v>71</v>
      </c>
      <c r="B40" s="73"/>
      <c r="C40" s="74" t="s">
        <v>72</v>
      </c>
      <c r="D40" s="81"/>
      <c r="E40" s="14"/>
    </row>
    <row r="41" spans="1:8" x14ac:dyDescent="0.2">
      <c r="A41" s="73" t="s">
        <v>73</v>
      </c>
      <c r="B41" s="73"/>
      <c r="C41" s="74" t="s">
        <v>74</v>
      </c>
      <c r="D41" s="81"/>
      <c r="E41" s="14"/>
    </row>
    <row r="42" spans="1:8" x14ac:dyDescent="0.2">
      <c r="A42" s="72" t="s">
        <v>75</v>
      </c>
      <c r="B42" s="72"/>
      <c r="C42" s="75" t="s">
        <v>76</v>
      </c>
      <c r="D42" s="81"/>
      <c r="E42" s="14"/>
    </row>
    <row r="43" spans="1:8" x14ac:dyDescent="0.2">
      <c r="A43" s="72" t="s">
        <v>77</v>
      </c>
      <c r="B43" s="72"/>
      <c r="C43" s="75" t="s">
        <v>78</v>
      </c>
      <c r="D43" s="81"/>
      <c r="E43" s="14"/>
    </row>
    <row r="44" spans="1:8" x14ac:dyDescent="0.2">
      <c r="A44" s="72" t="s">
        <v>79</v>
      </c>
      <c r="B44" s="72"/>
      <c r="C44" s="76" t="s">
        <v>80</v>
      </c>
      <c r="D44" s="82">
        <f>SUM(D37:D43)</f>
        <v>0</v>
      </c>
      <c r="E44" s="14"/>
    </row>
    <row r="45" spans="1:8" x14ac:dyDescent="0.2">
      <c r="E45" s="14"/>
    </row>
    <row r="46" spans="1:8" x14ac:dyDescent="0.2">
      <c r="A46" s="77"/>
      <c r="B46" s="78"/>
      <c r="C46" s="77" t="s">
        <v>82</v>
      </c>
      <c r="D46" s="79"/>
      <c r="E46" s="14"/>
      <c r="H46" s="1"/>
    </row>
    <row r="47" spans="1:8" ht="22.5" x14ac:dyDescent="0.2">
      <c r="A47" s="72" t="s">
        <v>63</v>
      </c>
      <c r="B47" s="72"/>
      <c r="C47" s="72" t="s">
        <v>4</v>
      </c>
      <c r="D47" s="72" t="s">
        <v>64</v>
      </c>
      <c r="E47" s="14"/>
    </row>
    <row r="48" spans="1:8" x14ac:dyDescent="0.2">
      <c r="A48" s="73" t="s">
        <v>65</v>
      </c>
      <c r="B48" s="73"/>
      <c r="C48" s="74" t="s">
        <v>66</v>
      </c>
      <c r="D48" s="81"/>
      <c r="E48" s="14"/>
    </row>
    <row r="49" spans="1:8" x14ac:dyDescent="0.2">
      <c r="A49" s="73" t="s">
        <v>67</v>
      </c>
      <c r="B49" s="73"/>
      <c r="C49" s="74" t="s">
        <v>68</v>
      </c>
      <c r="D49" s="81"/>
      <c r="E49" s="14"/>
    </row>
    <row r="50" spans="1:8" x14ac:dyDescent="0.2">
      <c r="A50" s="73" t="s">
        <v>69</v>
      </c>
      <c r="B50" s="73"/>
      <c r="C50" s="74" t="s">
        <v>70</v>
      </c>
      <c r="D50" s="81"/>
      <c r="E50" s="14"/>
    </row>
    <row r="51" spans="1:8" x14ac:dyDescent="0.2">
      <c r="A51" s="73" t="s">
        <v>71</v>
      </c>
      <c r="B51" s="73"/>
      <c r="C51" s="74" t="s">
        <v>72</v>
      </c>
      <c r="D51" s="81"/>
      <c r="E51" s="14"/>
    </row>
    <row r="52" spans="1:8" x14ac:dyDescent="0.2">
      <c r="A52" s="73" t="s">
        <v>73</v>
      </c>
      <c r="B52" s="73"/>
      <c r="C52" s="74" t="s">
        <v>74</v>
      </c>
      <c r="D52" s="81"/>
      <c r="E52" s="14"/>
    </row>
    <row r="53" spans="1:8" x14ac:dyDescent="0.2">
      <c r="A53" s="72" t="s">
        <v>75</v>
      </c>
      <c r="B53" s="72"/>
      <c r="C53" s="75" t="s">
        <v>76</v>
      </c>
      <c r="D53" s="81"/>
      <c r="E53" s="14"/>
    </row>
    <row r="54" spans="1:8" x14ac:dyDescent="0.2">
      <c r="A54" s="72" t="s">
        <v>77</v>
      </c>
      <c r="B54" s="72"/>
      <c r="C54" s="75" t="s">
        <v>78</v>
      </c>
      <c r="D54" s="81"/>
      <c r="E54" s="14"/>
    </row>
    <row r="55" spans="1:8" x14ac:dyDescent="0.2">
      <c r="A55" s="72" t="s">
        <v>79</v>
      </c>
      <c r="B55" s="72"/>
      <c r="C55" s="76" t="s">
        <v>80</v>
      </c>
      <c r="D55" s="82">
        <f>SUM(D48:D54)</f>
        <v>0</v>
      </c>
      <c r="E55" s="14"/>
    </row>
    <row r="56" spans="1:8" x14ac:dyDescent="0.2">
      <c r="E56" s="14"/>
    </row>
    <row r="57" spans="1:8" x14ac:dyDescent="0.2">
      <c r="A57" s="77"/>
      <c r="B57" s="78"/>
      <c r="C57" s="77" t="s">
        <v>83</v>
      </c>
      <c r="D57" s="79"/>
      <c r="E57" s="14"/>
      <c r="H57" s="1"/>
    </row>
    <row r="58" spans="1:8" ht="22.5" x14ac:dyDescent="0.2">
      <c r="A58" s="72" t="s">
        <v>63</v>
      </c>
      <c r="B58" s="72"/>
      <c r="C58" s="72" t="s">
        <v>4</v>
      </c>
      <c r="D58" s="72" t="s">
        <v>64</v>
      </c>
      <c r="E58" s="14"/>
    </row>
    <row r="59" spans="1:8" x14ac:dyDescent="0.2">
      <c r="A59" s="73" t="s">
        <v>65</v>
      </c>
      <c r="B59" s="73"/>
      <c r="C59" s="74" t="s">
        <v>66</v>
      </c>
      <c r="D59" s="81"/>
      <c r="E59" s="14"/>
    </row>
    <row r="60" spans="1:8" x14ac:dyDescent="0.2">
      <c r="A60" s="73" t="s">
        <v>67</v>
      </c>
      <c r="B60" s="73"/>
      <c r="C60" s="74" t="s">
        <v>68</v>
      </c>
      <c r="D60" s="81"/>
      <c r="E60" s="14"/>
    </row>
    <row r="61" spans="1:8" x14ac:dyDescent="0.2">
      <c r="A61" s="73" t="s">
        <v>69</v>
      </c>
      <c r="B61" s="73"/>
      <c r="C61" s="74" t="s">
        <v>70</v>
      </c>
      <c r="D61" s="81"/>
      <c r="E61" s="14"/>
    </row>
    <row r="62" spans="1:8" x14ac:dyDescent="0.2">
      <c r="A62" s="73" t="s">
        <v>71</v>
      </c>
      <c r="B62" s="73"/>
      <c r="C62" s="74" t="s">
        <v>72</v>
      </c>
      <c r="D62" s="81"/>
      <c r="E62" s="14"/>
    </row>
    <row r="63" spans="1:8" x14ac:dyDescent="0.2">
      <c r="A63" s="73" t="s">
        <v>73</v>
      </c>
      <c r="B63" s="73"/>
      <c r="C63" s="74" t="s">
        <v>74</v>
      </c>
      <c r="D63" s="81"/>
      <c r="E63" s="14"/>
    </row>
    <row r="64" spans="1:8" x14ac:dyDescent="0.2">
      <c r="A64" s="72" t="s">
        <v>75</v>
      </c>
      <c r="B64" s="72"/>
      <c r="C64" s="75" t="s">
        <v>76</v>
      </c>
      <c r="D64" s="81"/>
      <c r="E64" s="14"/>
    </row>
    <row r="65" spans="1:8" x14ac:dyDescent="0.2">
      <c r="A65" s="72" t="s">
        <v>77</v>
      </c>
      <c r="B65" s="72"/>
      <c r="C65" s="75" t="s">
        <v>78</v>
      </c>
      <c r="D65" s="81"/>
      <c r="E65" s="14"/>
    </row>
    <row r="66" spans="1:8" x14ac:dyDescent="0.2">
      <c r="A66" s="72" t="s">
        <v>79</v>
      </c>
      <c r="B66" s="72"/>
      <c r="C66" s="76" t="s">
        <v>80</v>
      </c>
      <c r="D66" s="82">
        <f>SUM(D59:D65)</f>
        <v>0</v>
      </c>
      <c r="E66" s="14"/>
    </row>
    <row r="67" spans="1:8" x14ac:dyDescent="0.2">
      <c r="E67" s="14"/>
    </row>
    <row r="68" spans="1:8" x14ac:dyDescent="0.2">
      <c r="A68" s="77"/>
      <c r="B68" s="78"/>
      <c r="C68" s="77" t="s">
        <v>84</v>
      </c>
      <c r="D68" s="79"/>
      <c r="E68" s="14"/>
      <c r="H68" s="1"/>
    </row>
    <row r="69" spans="1:8" ht="22.5" x14ac:dyDescent="0.2">
      <c r="A69" s="72" t="s">
        <v>63</v>
      </c>
      <c r="B69" s="72"/>
      <c r="C69" s="72" t="s">
        <v>4</v>
      </c>
      <c r="D69" s="72" t="s">
        <v>64</v>
      </c>
      <c r="E69" s="14"/>
    </row>
    <row r="70" spans="1:8" x14ac:dyDescent="0.2">
      <c r="A70" s="73" t="s">
        <v>65</v>
      </c>
      <c r="B70" s="73"/>
      <c r="C70" s="74" t="s">
        <v>66</v>
      </c>
      <c r="D70" s="81"/>
      <c r="E70" s="14"/>
    </row>
    <row r="71" spans="1:8" x14ac:dyDescent="0.2">
      <c r="A71" s="73" t="s">
        <v>67</v>
      </c>
      <c r="B71" s="73"/>
      <c r="C71" s="74" t="s">
        <v>68</v>
      </c>
      <c r="D71" s="81"/>
      <c r="E71" s="14"/>
    </row>
    <row r="72" spans="1:8" x14ac:dyDescent="0.2">
      <c r="A72" s="73" t="s">
        <v>69</v>
      </c>
      <c r="B72" s="73"/>
      <c r="C72" s="74" t="s">
        <v>70</v>
      </c>
      <c r="D72" s="81"/>
      <c r="E72" s="14"/>
    </row>
    <row r="73" spans="1:8" x14ac:dyDescent="0.2">
      <c r="A73" s="73" t="s">
        <v>71</v>
      </c>
      <c r="B73" s="73"/>
      <c r="C73" s="74" t="s">
        <v>72</v>
      </c>
      <c r="D73" s="81"/>
      <c r="E73" s="14"/>
    </row>
    <row r="74" spans="1:8" x14ac:dyDescent="0.2">
      <c r="A74" s="73" t="s">
        <v>73</v>
      </c>
      <c r="B74" s="73"/>
      <c r="C74" s="74" t="s">
        <v>74</v>
      </c>
      <c r="D74" s="81"/>
      <c r="E74" s="14"/>
    </row>
    <row r="75" spans="1:8" x14ac:dyDescent="0.2">
      <c r="A75" s="72" t="s">
        <v>75</v>
      </c>
      <c r="B75" s="72"/>
      <c r="C75" s="75" t="s">
        <v>76</v>
      </c>
      <c r="D75" s="81"/>
      <c r="E75" s="14"/>
    </row>
    <row r="76" spans="1:8" x14ac:dyDescent="0.2">
      <c r="A76" s="72" t="s">
        <v>77</v>
      </c>
      <c r="B76" s="72"/>
      <c r="C76" s="75" t="s">
        <v>78</v>
      </c>
      <c r="D76" s="81"/>
      <c r="E76" s="14"/>
    </row>
    <row r="77" spans="1:8" x14ac:dyDescent="0.2">
      <c r="A77" s="72" t="s">
        <v>79</v>
      </c>
      <c r="B77" s="72"/>
      <c r="C77" s="76" t="s">
        <v>80</v>
      </c>
      <c r="D77" s="82">
        <f>SUM(D70:D76)</f>
        <v>0</v>
      </c>
      <c r="E77" s="14"/>
    </row>
    <row r="78" spans="1:8" x14ac:dyDescent="0.2">
      <c r="E78" s="14"/>
    </row>
    <row r="79" spans="1:8" x14ac:dyDescent="0.2">
      <c r="A79" s="77"/>
      <c r="B79" s="78"/>
      <c r="C79" s="77" t="s">
        <v>85</v>
      </c>
      <c r="D79" s="79"/>
      <c r="E79" s="14"/>
      <c r="H79" s="1"/>
    </row>
    <row r="80" spans="1:8" ht="22.5" x14ac:dyDescent="0.2">
      <c r="A80" s="72" t="s">
        <v>63</v>
      </c>
      <c r="B80" s="72"/>
      <c r="C80" s="72" t="s">
        <v>4</v>
      </c>
      <c r="D80" s="72" t="s">
        <v>64</v>
      </c>
      <c r="E80" s="14"/>
    </row>
    <row r="81" spans="1:5" x14ac:dyDescent="0.2">
      <c r="A81" s="73" t="s">
        <v>65</v>
      </c>
      <c r="B81" s="73"/>
      <c r="C81" s="74" t="s">
        <v>66</v>
      </c>
      <c r="D81" s="81"/>
      <c r="E81" s="14"/>
    </row>
    <row r="82" spans="1:5" x14ac:dyDescent="0.2">
      <c r="A82" s="73" t="s">
        <v>67</v>
      </c>
      <c r="B82" s="73"/>
      <c r="C82" s="74" t="s">
        <v>68</v>
      </c>
      <c r="D82" s="81"/>
      <c r="E82" s="14"/>
    </row>
    <row r="83" spans="1:5" x14ac:dyDescent="0.2">
      <c r="A83" s="73" t="s">
        <v>69</v>
      </c>
      <c r="B83" s="73"/>
      <c r="C83" s="74" t="s">
        <v>70</v>
      </c>
      <c r="D83" s="81"/>
      <c r="E83" s="14"/>
    </row>
    <row r="84" spans="1:5" x14ac:dyDescent="0.2">
      <c r="A84" s="73" t="s">
        <v>71</v>
      </c>
      <c r="B84" s="73"/>
      <c r="C84" s="74" t="s">
        <v>72</v>
      </c>
      <c r="D84" s="81"/>
      <c r="E84" s="14"/>
    </row>
    <row r="85" spans="1:5" x14ac:dyDescent="0.2">
      <c r="A85" s="73" t="s">
        <v>73</v>
      </c>
      <c r="B85" s="73"/>
      <c r="C85" s="74" t="s">
        <v>74</v>
      </c>
      <c r="D85" s="81"/>
      <c r="E85" s="14"/>
    </row>
    <row r="86" spans="1:5" x14ac:dyDescent="0.2">
      <c r="A86" s="72" t="s">
        <v>75</v>
      </c>
      <c r="B86" s="72"/>
      <c r="C86" s="75" t="s">
        <v>76</v>
      </c>
      <c r="D86" s="81"/>
      <c r="E86" s="14"/>
    </row>
    <row r="87" spans="1:5" x14ac:dyDescent="0.2">
      <c r="A87" s="72" t="s">
        <v>77</v>
      </c>
      <c r="B87" s="72"/>
      <c r="C87" s="75" t="s">
        <v>78</v>
      </c>
      <c r="D87" s="81"/>
      <c r="E87" s="14"/>
    </row>
    <row r="88" spans="1:5" x14ac:dyDescent="0.2">
      <c r="A88" s="72" t="s">
        <v>79</v>
      </c>
      <c r="B88" s="72"/>
      <c r="C88" s="76" t="s">
        <v>80</v>
      </c>
      <c r="D88" s="82">
        <f>SUM(D81:D87)</f>
        <v>0</v>
      </c>
      <c r="E88" s="14"/>
    </row>
  </sheetData>
  <sheetProtection algorithmName="SHA-512" hashValue="I+HiUpJiwUmOdjeMMzQhHpKkbkP5xh1Gei3YcpO30SpyimGtwOWC1RE2lQHriByLXydQmUuNJ21Jl4GA98a5wg==" saltValue="YFeLVY8ptolemhCL2R+xTQ==" spinCount="100000" sheet="1" objects="1" scenarios="1"/>
  <autoFilter ref="B11:H23" xr:uid="{00000000-0009-0000-0000-000000000000}"/>
  <mergeCells count="25">
    <mergeCell ref="A33:E33"/>
    <mergeCell ref="B8:H8"/>
    <mergeCell ref="B9:H9"/>
    <mergeCell ref="B10:C10"/>
    <mergeCell ref="A21:H21"/>
    <mergeCell ref="G19:H19"/>
    <mergeCell ref="E10:H10"/>
    <mergeCell ref="A20:H20"/>
    <mergeCell ref="G18:H18"/>
    <mergeCell ref="A13:A17"/>
    <mergeCell ref="A31:H31"/>
    <mergeCell ref="A24:H24"/>
    <mergeCell ref="A25:H25"/>
    <mergeCell ref="A22:H22"/>
    <mergeCell ref="A23:H23"/>
    <mergeCell ref="A26:H26"/>
    <mergeCell ref="A27:H27"/>
    <mergeCell ref="A28:H28"/>
    <mergeCell ref="A29:H29"/>
    <mergeCell ref="A30:H30"/>
    <mergeCell ref="A2:H2"/>
    <mergeCell ref="A4:H4"/>
    <mergeCell ref="D6:E6"/>
    <mergeCell ref="F6:G6"/>
    <mergeCell ref="A5:H5"/>
  </mergeCells>
  <phoneticPr fontId="0" type="noConversion"/>
  <conditionalFormatting sqref="G18">
    <cfRule type="expression" dxfId="14" priority="6" stopIfTrue="1">
      <formula>IF($K18="Empate",IF(I18=1,TRUE(),FALSE()),FALSE())</formula>
    </cfRule>
    <cfRule type="expression" dxfId="13" priority="7" stopIfTrue="1">
      <formula>IF(I18="&gt;",FALSE(),IF(I18&gt;0,TRUE(),FALSE()))</formula>
    </cfRule>
    <cfRule type="expression" dxfId="12" priority="8" stopIfTrue="1">
      <formula>IF(I18="&gt;",TRUE(),FALSE())</formula>
    </cfRule>
  </conditionalFormatting>
  <conditionalFormatting sqref="G19">
    <cfRule type="expression" dxfId="11" priority="9" stopIfTrue="1">
      <formula>IF($K18="OK",IF(I18=1,TRUE(),FALSE()),FALSE())</formula>
    </cfRule>
    <cfRule type="expression" dxfId="10" priority="10" stopIfTrue="1">
      <formula>IF($K18="Empate",IF(I18=1,TRUE(),FALSE()),FALSE())</formula>
    </cfRule>
    <cfRule type="expression" dxfId="9" priority="11" stopIfTrue="1">
      <formula>IF($K18="Empate",IF(I18=2,TRUE(),FALSE()),FALSE())</formula>
    </cfRule>
  </conditionalFormatting>
  <conditionalFormatting sqref="E13:E17">
    <cfRule type="expression" priority="17" stopIfTrue="1">
      <formula>$B13</formula>
    </cfRule>
  </conditionalFormatting>
  <conditionalFormatting sqref="H13:H17">
    <cfRule type="expression" dxfId="8" priority="30" stopIfTrue="1">
      <formula>IF(ISTEXT(G13),FALSE(),IF(G13&gt;F13,TRUE(),FALSE()))</formula>
    </cfRule>
  </conditionalFormatting>
  <conditionalFormatting sqref="G13:G17">
    <cfRule type="cellIs" dxfId="7" priority="16" stopIfTrue="1" operator="equal">
      <formula>""</formula>
    </cfRule>
  </conditionalFormatting>
  <conditionalFormatting sqref="C13:C17">
    <cfRule type="expression" dxfId="6" priority="15" stopIfTrue="1">
      <formula>IF(#REF!=1,IF(#REF!=0,1,0),0)</formula>
    </cfRule>
  </conditionalFormatting>
  <conditionalFormatting sqref="E10:H10 B8:B9 C8:H8 B10:C10">
    <cfRule type="cellIs" dxfId="5" priority="29" stopIfTrue="1" operator="equal">
      <formula>$F$1</formula>
    </cfRule>
  </conditionalFormatting>
  <conditionalFormatting sqref="D37:D44">
    <cfRule type="cellIs" dxfId="4" priority="5" stopIfTrue="1" operator="equal">
      <formula>""</formula>
    </cfRule>
  </conditionalFormatting>
  <conditionalFormatting sqref="D48:D55">
    <cfRule type="cellIs" dxfId="3" priority="4" stopIfTrue="1" operator="equal">
      <formula>""</formula>
    </cfRule>
  </conditionalFormatting>
  <conditionalFormatting sqref="D59:D66">
    <cfRule type="cellIs" dxfId="2" priority="3" stopIfTrue="1" operator="equal">
      <formula>""</formula>
    </cfRule>
  </conditionalFormatting>
  <conditionalFormatting sqref="D70:D77">
    <cfRule type="cellIs" dxfId="1" priority="2" stopIfTrue="1" operator="equal">
      <formula>""</formula>
    </cfRule>
  </conditionalFormatting>
  <conditionalFormatting sqref="D81:D88">
    <cfRule type="cellIs" dxfId="0" priority="1" stopIfTrue="1" operator="equal">
      <formula>""</formula>
    </cfRule>
  </conditionalFormatting>
  <printOptions horizontalCentered="1"/>
  <pageMargins left="0.25" right="0.25" top="0.75" bottom="0.75" header="0.3" footer="0.3"/>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67" t="s">
        <v>53</v>
      </c>
      <c r="E1" s="4"/>
      <c r="F1" s="4"/>
      <c r="G1" s="4"/>
    </row>
    <row r="2" spans="1:7" x14ac:dyDescent="0.2">
      <c r="A2" s="16" t="s">
        <v>10</v>
      </c>
      <c r="B2" s="68" t="s">
        <v>54</v>
      </c>
      <c r="E2" s="4"/>
      <c r="F2" s="4"/>
      <c r="G2" s="4"/>
    </row>
    <row r="3" spans="1:7" x14ac:dyDescent="0.2">
      <c r="A3" s="16" t="s">
        <v>11</v>
      </c>
      <c r="B3" s="68" t="s">
        <v>55</v>
      </c>
      <c r="C3" s="5"/>
      <c r="E3" s="4"/>
      <c r="F3" s="4"/>
      <c r="G3" s="4"/>
    </row>
    <row r="4" spans="1:7" x14ac:dyDescent="0.2">
      <c r="A4" s="16" t="s">
        <v>12</v>
      </c>
      <c r="B4" s="67" t="s">
        <v>86</v>
      </c>
      <c r="C4" s="5"/>
      <c r="E4" s="4"/>
      <c r="F4" s="4"/>
      <c r="G4" s="4"/>
    </row>
    <row r="5" spans="1:7" x14ac:dyDescent="0.2">
      <c r="A5" s="16" t="s">
        <v>13</v>
      </c>
      <c r="B5" s="10" t="s">
        <v>41</v>
      </c>
      <c r="C5" s="5"/>
      <c r="E5" s="4"/>
      <c r="F5" s="4"/>
      <c r="G5" s="4"/>
    </row>
    <row r="6" spans="1:7" x14ac:dyDescent="0.2">
      <c r="A6" s="16" t="s">
        <v>30</v>
      </c>
      <c r="B6" s="13" t="s">
        <v>42</v>
      </c>
      <c r="C6" s="5"/>
      <c r="E6" s="4"/>
      <c r="F6" s="4"/>
      <c r="G6" s="4"/>
    </row>
    <row r="7" spans="1:7" x14ac:dyDescent="0.2">
      <c r="A7" s="16" t="s">
        <v>14</v>
      </c>
      <c r="B7" s="68" t="s">
        <v>46</v>
      </c>
      <c r="C7" s="5"/>
      <c r="E7" s="4"/>
      <c r="F7" s="4"/>
      <c r="G7" s="4"/>
    </row>
    <row r="8" spans="1:7" x14ac:dyDescent="0.2">
      <c r="A8" s="25" t="s">
        <v>23</v>
      </c>
      <c r="B8" s="54">
        <v>25939.040000000001</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43</v>
      </c>
      <c r="E14" s="4"/>
      <c r="F14" s="4"/>
      <c r="G14" s="4"/>
    </row>
    <row r="15" spans="1:7" x14ac:dyDescent="0.2">
      <c r="A15" s="63" t="s">
        <v>44</v>
      </c>
      <c r="E15" s="4"/>
      <c r="F15" s="4"/>
      <c r="G15" s="4"/>
    </row>
    <row r="16" spans="1:7" x14ac:dyDescent="0.2">
      <c r="A16" s="63" t="s">
        <v>45</v>
      </c>
      <c r="B16" s="24"/>
      <c r="E16" s="24"/>
      <c r="F16" s="4"/>
      <c r="G16" s="4"/>
    </row>
    <row r="17" spans="1:256" s="23" customFormat="1" x14ac:dyDescent="0.2">
      <c r="A17" s="22" t="s">
        <v>21</v>
      </c>
      <c r="B17" s="24" t="s">
        <v>56</v>
      </c>
      <c r="C17" s="64"/>
      <c r="D17" s="64"/>
      <c r="E17" s="24"/>
      <c r="F17" s="24"/>
      <c r="G17" s="24"/>
      <c r="H17" s="24"/>
      <c r="I17" s="24"/>
      <c r="J17" s="24"/>
      <c r="K17" s="24"/>
      <c r="L17" s="24"/>
      <c r="M17" s="24"/>
    </row>
    <row r="18" spans="1:256" s="23" customFormat="1" x14ac:dyDescent="0.2">
      <c r="A18" s="22" t="s">
        <v>22</v>
      </c>
      <c r="B18" s="56" t="s">
        <v>57</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4"/>
    </row>
    <row r="22" spans="1:256" x14ac:dyDescent="0.2">
      <c r="E22" s="60"/>
      <c r="F22" s="60"/>
      <c r="G22" s="4"/>
    </row>
    <row r="23" spans="1:256" ht="38.25" x14ac:dyDescent="0.2">
      <c r="A23" s="20" t="s">
        <v>15</v>
      </c>
      <c r="B23" s="21" t="s">
        <v>60</v>
      </c>
      <c r="E23" s="4"/>
      <c r="F23" s="4"/>
      <c r="G23" s="4"/>
    </row>
    <row r="24" spans="1:256" ht="25.5" x14ac:dyDescent="0.2">
      <c r="A24" s="20" t="s">
        <v>16</v>
      </c>
      <c r="B24" s="56" t="s">
        <v>61</v>
      </c>
      <c r="E24" s="4"/>
      <c r="F24" s="4"/>
      <c r="G24" s="4"/>
    </row>
    <row r="25" spans="1:256" ht="38.25" x14ac:dyDescent="0.2">
      <c r="A25" s="20" t="s">
        <v>17</v>
      </c>
      <c r="B25" s="69" t="s">
        <v>59</v>
      </c>
      <c r="C25" s="9"/>
      <c r="E25" s="65"/>
      <c r="F25" s="66"/>
      <c r="G25" s="4"/>
    </row>
    <row r="26" spans="1:256" ht="25.5" x14ac:dyDescent="0.2">
      <c r="A26" s="20" t="s">
        <v>18</v>
      </c>
      <c r="B26" s="21" t="s">
        <v>28</v>
      </c>
      <c r="E26" s="65"/>
      <c r="F26" s="4"/>
      <c r="G26" s="4"/>
    </row>
    <row r="27" spans="1:256" x14ac:dyDescent="0.2">
      <c r="A27" s="20" t="s">
        <v>31</v>
      </c>
      <c r="B27" s="70" t="s">
        <v>58</v>
      </c>
      <c r="E27" s="65"/>
    </row>
    <row r="28" spans="1:256" ht="38.25" x14ac:dyDescent="0.2">
      <c r="B28" s="21" t="s">
        <v>33</v>
      </c>
      <c r="E28" s="65"/>
    </row>
    <row r="29" spans="1:256" ht="38.25" x14ac:dyDescent="0.2">
      <c r="B29" s="21" t="s">
        <v>34</v>
      </c>
      <c r="E29" s="65"/>
    </row>
    <row r="30" spans="1:256" ht="63.75" x14ac:dyDescent="0.2">
      <c r="B30" s="21" t="s">
        <v>35</v>
      </c>
      <c r="E30" s="65"/>
    </row>
    <row r="31" spans="1:256" ht="63.75" x14ac:dyDescent="0.2">
      <c r="B31" s="21" t="s">
        <v>36</v>
      </c>
    </row>
    <row r="32" spans="1:256" ht="63.75" x14ac:dyDescent="0.2">
      <c r="B32" s="21" t="s">
        <v>37</v>
      </c>
    </row>
    <row r="33" spans="2:2" ht="51" x14ac:dyDescent="0.2">
      <c r="B33" s="21" t="s">
        <v>38</v>
      </c>
    </row>
    <row r="34" spans="2:2" ht="76.5" x14ac:dyDescent="0.2">
      <c r="B34" s="21" t="s">
        <v>39</v>
      </c>
    </row>
    <row r="35" spans="2:2" ht="63.75" x14ac:dyDescent="0.2">
      <c r="B35" s="21" t="s">
        <v>40</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Quadro de Preços</vt:lpstr>
      <vt:lpstr>Dados</vt:lpstr>
      <vt:lpstr>Dados!_Hlk117504313</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2022-10-25T15:46:16Z</cp:lastPrinted>
  <dcterms:created xsi:type="dcterms:W3CDTF">2006-04-18T17:38:46Z</dcterms:created>
  <dcterms:modified xsi:type="dcterms:W3CDTF">2022-10-25T20:33:59Z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