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EstaPasta_de_trabalho"/>
  <mc:AlternateContent xmlns:mc="http://schemas.openxmlformats.org/markup-compatibility/2006">
    <mc:Choice Requires="x15">
      <x15ac:absPath xmlns:x15ac="http://schemas.microsoft.com/office/spreadsheetml/2010/11/ac" url="D:\licitacoes\2022\Pregão Eletrônico\Pregão Eletrônico 066-22 - Contratação de Serviços Capina e Roçada - SMEC\"/>
    </mc:Choice>
  </mc:AlternateContent>
  <xr:revisionPtr revIDLastSave="0" documentId="13_ncr:1_{1F88C72C-A7C4-4BE7-942D-596B62178F6A}"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Preços'!$A$11:$G$19</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3" i="1" l="1"/>
  <c r="D34" i="1"/>
  <c r="D35" i="1"/>
  <c r="D36" i="1"/>
  <c r="D37" i="1"/>
  <c r="D38" i="1"/>
  <c r="D39" i="1"/>
  <c r="D32" i="1"/>
  <c r="C40" i="1"/>
  <c r="D40" i="1" l="1"/>
  <c r="A21" i="1" l="1"/>
  <c r="A22" i="1"/>
  <c r="A23" i="1"/>
  <c r="A24" i="1"/>
  <c r="A25" i="1"/>
  <c r="A26" i="1"/>
  <c r="A27" i="1"/>
  <c r="A20" i="1"/>
  <c r="E6" i="1"/>
  <c r="G13" i="1"/>
  <c r="A4" i="1"/>
  <c r="A18" i="1"/>
  <c r="A19" i="1"/>
  <c r="A17" i="1"/>
  <c r="A16" i="1"/>
  <c r="A6" i="1"/>
  <c r="A5" i="1"/>
  <c r="A3" i="1"/>
  <c r="F15" i="1" l="1"/>
</calcChain>
</file>

<file path=xl/sharedStrings.xml><?xml version="1.0" encoding="utf-8"?>
<sst xmlns="http://schemas.openxmlformats.org/spreadsheetml/2006/main" count="84" uniqueCount="79">
  <si>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</si>
  <si>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</si>
  <si>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</si>
  <si>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</si>
  <si>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</si>
  <si>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</si>
  <si>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</si>
  <si>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</si>
  <si>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</si>
  <si>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</si>
  <si>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</si>
  <si>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</si>
  <si>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</si>
  <si>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</si>
  <si>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</si>
  <si>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</si>
  <si>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</si>
  <si>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</si>
  <si>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</si>
  <si>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</si>
  <si>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</si>
  <si>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</si>
  <si>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</si>
  <si>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</si>
  <si>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</si>
  <si>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</si>
  <si>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</si>
  <si>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</si>
  <si>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</si>
  <si>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</si>
  <si>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Publicação:</t>
  </si>
  <si>
    <t>Prazo:</t>
  </si>
  <si>
    <t>Representante:</t>
  </si>
  <si>
    <t>CPF:</t>
  </si>
  <si>
    <t>Enquadramento:</t>
  </si>
  <si>
    <t>Homologação: __/__/2022</t>
  </si>
  <si>
    <t>Previsão Publicação: __/__/2022</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</si>
  <si>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</si>
  <si>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</si>
  <si>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</si>
  <si>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</si>
  <si>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</si>
  <si>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</si>
  <si>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</si>
  <si>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</si>
  <si>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MÊS</t>
  </si>
  <si>
    <t>MENOR PREÇO</t>
  </si>
  <si>
    <t>O Objeto da presente Licitação deverá ser recebido e/ou executado conforme especificação na íntegra do Termo de Referência (Anexo II).</t>
  </si>
  <si>
    <t>A execução dos serviços/objeto da presente Licitação, será por um prazo de 12 (doze) meses, a ser contados da data de assinatura do instrumento contratual, podendo ser prorrogado, por iguais e sucessivos períodos, até o limite de 60 (sessenta) meses, nos termos do inciso II, do Artigo 57 da Lei N.º 8.666/93.</t>
  </si>
  <si>
    <t>Prazo do contrato: 12 meses a contar de sua assinatura.</t>
  </si>
  <si>
    <t>Planilha para Composição de Preços, para informar o custo unitário, nos termos do art. 40, §2º, inciso II, c/c art. 7º, §2º inciso II da Lei 8.666/93</t>
  </si>
  <si>
    <t>A</t>
  </si>
  <si>
    <t xml:space="preserve"> VALOR UNITÁRIO </t>
  </si>
  <si>
    <t>VALOR TOTAL</t>
  </si>
  <si>
    <t>A1</t>
  </si>
  <si>
    <t>DESPESAS DE TRANSPORTE, DESLOCAMENTO</t>
  </si>
  <si>
    <t>A2</t>
  </si>
  <si>
    <t xml:space="preserve">DESPESAS COM FUNCIONÁRIOS (COM ENCARGOS)                                                               </t>
  </si>
  <si>
    <t>A3</t>
  </si>
  <si>
    <t>DESPESAS COM MATERIAIS E EQUIPAMENTOS NECESSÁRIOS</t>
  </si>
  <si>
    <t>A4</t>
  </si>
  <si>
    <t>DESPESAS OPERACIONAIS (CUSTOS ADMINISTRATIVOS)</t>
  </si>
  <si>
    <t>A5</t>
  </si>
  <si>
    <t>DESPESAS COM ENCARGOS SOCIAIS DOS SERVIDORES</t>
  </si>
  <si>
    <t xml:space="preserve">OUTRAS - ESPECIFICAR: </t>
  </si>
  <si>
    <t>B</t>
  </si>
  <si>
    <t>VALOR DOS IMPOSTOS E CONTRIBUIÇÕES</t>
  </si>
  <si>
    <t>C</t>
  </si>
  <si>
    <t xml:space="preserve">LUCRO </t>
  </si>
  <si>
    <t>D</t>
  </si>
  <si>
    <t>VALOR EM R$ ( D = A + B + C )</t>
  </si>
  <si>
    <t>CONTRATAÇÃO DE EMPRESA ESPECIALIZADA NA PRESTAÇÃO DE SERVIÇOS DE CAPINA E ROÇADA, COM FORNECIMENTO DE MATERIAL NECESSÁRIO, SENDO 02 (DOIS) FUNCIONÁRIOS, PELO PERÍODO DE 06 (SEIS) MESES, PARA ATUAÇÃO NAS 23 UNIDADES ESCOLARES DA REDE MUNICIPAL DE EDUCAÇÃO DE SUMIDOURO E NA CASA DE CULTURA ABEL DE JESUS GONÇALVES, INCLUINDO PAGAMENTO DE 40% DE INSALUBRIDADE A TODOS OS FUNCIONÁRIOS (POSTOS DE TRABALHO). A CONTRATADA DEVE SE RESPONSABILIZAR PELO TRANSPORTE E ALIMENTAÇÃO DOS FUNCIONÁRIOS.</t>
  </si>
  <si>
    <t>PREGÃO ELETRÔNICO Nº 066/2022</t>
  </si>
  <si>
    <t>PROCESSO ADMINISTRATIVO N° 2052/2022 de 06/07/2022</t>
  </si>
  <si>
    <t>CONTRATAÇÃO DE EMPRESA ESPECIALIZADA EM PRESTAÇÃO DE SERVIÇO DE CAPINA E ROÇADA</t>
  </si>
  <si>
    <t>Sec. Educação</t>
  </si>
  <si>
    <t>Nº 1701.1236100232.051-3390.39.00-04</t>
  </si>
  <si>
    <t>O pagamento do objeto de que trata o PREGÃO ELETRÔNICO 066/2022, será efetuado pela Tesouraria da Prefeitura Municipal de Sumidouro.</t>
  </si>
  <si>
    <t>Abertura das Propostas: 11/11/2022,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</si>
</sst>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9"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
      <b/>
      <sz val="7.5"/>
      <name val="Arial"/>
      <family val="2"/>
    </font>
    <font>
      <sz val="7.5"/>
      <name val="Arial"/>
      <family val="2"/>
    </font>
  </fonts>
  <fills count="11">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
      <patternFill patternType="solid">
        <fgColor indexed="43"/>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95">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Font="1" applyAlignment="1">
      <alignment horizontal="left" vertical="center" wrapText="1"/>
    </xf>
    <xf numFmtId="0" fontId="0" fillId="8" borderId="4" xfId="0" applyFill="1" applyBorder="1"/>
    <xf numFmtId="0" fontId="2" fillId="0" borderId="0" xfId="0" applyFont="1" applyAlignment="1">
      <alignment vertical="center" wrapText="1"/>
    </xf>
    <xf numFmtId="0" fontId="8" fillId="0" borderId="3" xfId="0" applyFont="1" applyBorder="1" applyAlignment="1" applyProtection="1">
      <alignment horizontal="left"/>
      <protection locked="0" hidden="1"/>
    </xf>
    <xf numFmtId="0" fontId="17" fillId="0" borderId="1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18" fillId="0" borderId="1" xfId="0" applyFont="1" applyBorder="1" applyAlignment="1">
      <alignment horizontal="center" wrapText="1"/>
    </xf>
    <xf numFmtId="0" fontId="18" fillId="0" borderId="1" xfId="0" applyFont="1" applyBorder="1" applyAlignment="1">
      <alignment wrapText="1"/>
    </xf>
    <xf numFmtId="166" fontId="17" fillId="9" borderId="1" xfId="1" applyFont="1" applyFill="1" applyBorder="1" applyAlignment="1" applyProtection="1">
      <alignment horizontal="center" vertical="center" wrapText="1"/>
      <protection locked="0"/>
    </xf>
    <xf numFmtId="166" fontId="17" fillId="10" borderId="1" xfId="1" applyFont="1" applyFill="1" applyBorder="1" applyAlignment="1">
      <alignment horizontal="center" vertical="center" wrapText="1"/>
    </xf>
    <xf numFmtId="0" fontId="17" fillId="0" borderId="1" xfId="0" applyFont="1" applyBorder="1" applyAlignment="1">
      <alignment horizontal="center" wrapText="1"/>
    </xf>
    <xf numFmtId="0" fontId="17" fillId="0" borderId="1" xfId="0" applyFont="1" applyBorder="1" applyAlignment="1">
      <alignment wrapText="1"/>
    </xf>
    <xf numFmtId="0" fontId="17" fillId="0" borderId="1" xfId="0" applyFont="1" applyBorder="1" applyAlignment="1">
      <alignment horizontal="right" wrapText="1"/>
    </xf>
    <xf numFmtId="166" fontId="17" fillId="3" borderId="1" xfId="1" applyFont="1" applyFill="1" applyBorder="1" applyAlignment="1">
      <alignment horizontal="center" vertical="center" wrapText="1"/>
    </xf>
    <xf numFmtId="169" fontId="8" fillId="0" borderId="2" xfId="0" applyNumberFormat="1" applyFont="1" applyBorder="1" applyAlignment="1" applyProtection="1">
      <alignment horizontal="center" vertical="center"/>
      <protection locked="0"/>
    </xf>
    <xf numFmtId="0" fontId="1" fillId="0" borderId="0" xfId="0" applyFont="1" applyFill="1"/>
    <xf numFmtId="0" fontId="1" fillId="0" borderId="0" xfId="0" applyFont="1" applyAlignment="1">
      <alignment wrapText="1"/>
    </xf>
    <xf numFmtId="0" fontId="1" fillId="0" borderId="0" xfId="0" applyFont="1"/>
    <xf numFmtId="0" fontId="3" fillId="0" borderId="11" xfId="0" applyFont="1" applyBorder="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hidden="1"/>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3</xdr:col>
      <xdr:colOff>706538</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5337313"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2052/22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M40"/>
  <sheetViews>
    <sheetView tabSelected="1" zoomScale="115" zoomScaleNormal="115" zoomScaleSheetLayoutView="100" workbookViewId="0"/>
  </sheetViews>
  <sheetFormatPr defaultRowHeight="12.75" x14ac:dyDescent="0.2"/>
  <cols>
    <col min="1" max="1" width="4.5703125" style="1" customWidth="1"/>
    <col min="2" max="2" width="49.85546875" style="2" customWidth="1"/>
    <col min="3" max="3" width="11.7109375" style="1" customWidth="1"/>
    <col min="4" max="4" width="11.7109375" style="27" customWidth="1"/>
    <col min="5" max="6" width="10.140625" style="14" customWidth="1"/>
    <col min="7" max="7" width="10.140625" style="12" customWidth="1"/>
    <col min="8" max="8" width="11.85546875" style="47" customWidth="1"/>
    <col min="9" max="9" width="11.5703125" style="2" customWidth="1"/>
    <col min="10" max="11" width="9.140625" style="2"/>
    <col min="12" max="12" width="9.140625" style="42"/>
    <col min="13" max="15" width="9.140625" style="2"/>
    <col min="16" max="16" width="10" style="2" bestFit="1" customWidth="1"/>
    <col min="17" max="16384" width="9.140625" style="2"/>
  </cols>
  <sheetData>
    <row r="1" spans="1:13" ht="58.5" customHeight="1" x14ac:dyDescent="0.2">
      <c r="H1" s="46"/>
    </row>
    <row r="2" spans="1:13" x14ac:dyDescent="0.2">
      <c r="A2" s="93" t="s">
        <v>19</v>
      </c>
      <c r="B2" s="93"/>
      <c r="C2" s="93"/>
      <c r="D2" s="93"/>
      <c r="E2" s="93"/>
      <c r="F2" s="93"/>
      <c r="G2" s="93"/>
    </row>
    <row r="3" spans="1:13" x14ac:dyDescent="0.2">
      <c r="A3" s="93" t="str">
        <f>UPPER(Dados!B1&amp;"  -  "&amp;Dados!B4)</f>
        <v>PREGÃO ELETRÔNICO Nº 066/2022  -  ABERTURA DAS PROPOSTAS: 11/11/2022, ÀS 10:00HS</v>
      </c>
      <c r="B3" s="93"/>
      <c r="C3" s="93"/>
      <c r="D3" s="93"/>
      <c r="E3" s="93"/>
      <c r="F3" s="93"/>
      <c r="G3" s="93"/>
    </row>
    <row r="4" spans="1:13" x14ac:dyDescent="0.2">
      <c r="A4" s="94" t="str">
        <f>Dados!B3</f>
        <v>CONTRATAÇÃO DE EMPRESA ESPECIALIZADA EM PRESTAÇÃO DE SERVIÇO DE CAPINA E ROÇADA</v>
      </c>
      <c r="B4" s="94"/>
      <c r="C4" s="94"/>
      <c r="D4" s="94"/>
      <c r="E4" s="94"/>
      <c r="F4" s="94"/>
      <c r="G4" s="94"/>
    </row>
    <row r="5" spans="1:13" x14ac:dyDescent="0.2">
      <c r="A5" s="93" t="str">
        <f>Dados!B2</f>
        <v>PROCESSO ADMINISTRATIVO N° 2052/2022 de 06/07/2022</v>
      </c>
      <c r="B5" s="93"/>
      <c r="C5" s="93"/>
      <c r="D5" s="93"/>
      <c r="E5" s="93"/>
      <c r="F5" s="93"/>
      <c r="G5" s="93"/>
    </row>
    <row r="6" spans="1:13" x14ac:dyDescent="0.2">
      <c r="A6" s="60" t="str">
        <f>Dados!B7</f>
        <v>MENOR PREÇO</v>
      </c>
      <c r="B6" s="60"/>
      <c r="C6" s="91" t="s">
        <v>29</v>
      </c>
      <c r="D6" s="91"/>
      <c r="E6" s="92">
        <f>Dados!B8</f>
        <v>55534.62</v>
      </c>
      <c r="F6" s="92"/>
      <c r="G6" s="60"/>
    </row>
    <row r="7" spans="1:13" ht="2.25" customHeight="1" x14ac:dyDescent="0.2">
      <c r="A7" s="6"/>
      <c r="B7" s="6"/>
      <c r="C7" s="6"/>
      <c r="D7" s="28"/>
      <c r="E7" s="15"/>
      <c r="F7" s="15"/>
      <c r="G7" s="11"/>
    </row>
    <row r="8" spans="1:13" s="8" customFormat="1" ht="12" customHeight="1" x14ac:dyDescent="0.2">
      <c r="A8" s="16" t="s">
        <v>0</v>
      </c>
      <c r="B8" s="84"/>
      <c r="C8" s="84"/>
      <c r="D8" s="84"/>
      <c r="E8" s="84"/>
      <c r="F8" s="84"/>
      <c r="G8" s="84"/>
      <c r="H8" s="48"/>
      <c r="L8" s="41"/>
    </row>
    <row r="9" spans="1:13" s="8" customFormat="1" ht="12" customHeight="1" x14ac:dyDescent="0.2">
      <c r="A9" s="16" t="s">
        <v>1</v>
      </c>
      <c r="B9" s="85"/>
      <c r="C9" s="85"/>
      <c r="D9" s="85"/>
      <c r="E9" s="85"/>
      <c r="F9" s="85"/>
      <c r="G9" s="85"/>
      <c r="H9" s="48"/>
      <c r="L9" s="41"/>
      <c r="M9" s="41"/>
    </row>
    <row r="10" spans="1:13" s="8" customFormat="1" ht="12" customHeight="1" x14ac:dyDescent="0.2">
      <c r="A10" s="16" t="s">
        <v>2</v>
      </c>
      <c r="B10" s="66"/>
      <c r="C10" s="29" t="s">
        <v>8</v>
      </c>
      <c r="D10" s="90"/>
      <c r="E10" s="90"/>
      <c r="F10" s="90"/>
      <c r="G10" s="90"/>
      <c r="H10" s="48"/>
      <c r="L10" s="41"/>
    </row>
    <row r="11" spans="1:13" ht="4.5" customHeight="1" x14ac:dyDescent="0.2">
      <c r="A11" s="3"/>
      <c r="B11" s="31"/>
      <c r="C11" s="31"/>
      <c r="D11" s="32"/>
      <c r="E11" s="58"/>
      <c r="F11" s="33"/>
      <c r="G11" s="34"/>
    </row>
    <row r="12" spans="1:13" s="8" customFormat="1" ht="22.5" x14ac:dyDescent="0.2">
      <c r="A12" s="36" t="s">
        <v>3</v>
      </c>
      <c r="B12" s="36" t="s">
        <v>4</v>
      </c>
      <c r="C12" s="36" t="s">
        <v>5</v>
      </c>
      <c r="D12" s="36" t="s">
        <v>6</v>
      </c>
      <c r="E12" s="53" t="s">
        <v>25</v>
      </c>
      <c r="F12" s="53" t="s">
        <v>26</v>
      </c>
      <c r="G12" s="36" t="s">
        <v>7</v>
      </c>
      <c r="H12" s="48"/>
      <c r="L12" s="41"/>
    </row>
    <row r="13" spans="1:13" s="8" customFormat="1" ht="112.5" x14ac:dyDescent="0.2">
      <c r="A13" s="37">
        <v>1</v>
      </c>
      <c r="B13" s="35" t="s">
        <v>71</v>
      </c>
      <c r="C13" s="38" t="s">
        <v>45</v>
      </c>
      <c r="D13" s="56">
        <v>6</v>
      </c>
      <c r="E13" s="59">
        <v>9255.77</v>
      </c>
      <c r="F13" s="78"/>
      <c r="G13" s="39" t="str">
        <f>IF(F13="","",IF(ISTEXT(F13),"NC",F13*D13))</f>
        <v/>
      </c>
      <c r="H13" s="48"/>
      <c r="K13" s="7"/>
      <c r="L13" s="41"/>
    </row>
    <row r="14" spans="1:13" s="30" customFormat="1" ht="9" x14ac:dyDescent="0.2">
      <c r="A14" s="40"/>
      <c r="E14" s="54"/>
      <c r="F14" s="86" t="s">
        <v>27</v>
      </c>
      <c r="G14" s="87"/>
      <c r="H14" s="49"/>
      <c r="L14" s="43"/>
    </row>
    <row r="15" spans="1:13" ht="14.25" customHeight="1" x14ac:dyDescent="0.2">
      <c r="F15" s="88" t="str">
        <f>IF(SUM(G13:G13)=0,"",SUM(G13:G13))</f>
        <v/>
      </c>
      <c r="G15" s="89"/>
      <c r="H15" s="50"/>
    </row>
    <row r="16" spans="1:13" s="44" customFormat="1" ht="9" x14ac:dyDescent="0.2">
      <c r="A16" s="83" t="str">
        <f>" - "&amp;Dados!B23</f>
        <v xml:space="preserve"> - O Objeto da presente Licitação deverá ser recebido e/ou executado conforme especificação na íntegra do Termo de Referência (Anexo II).</v>
      </c>
      <c r="B16" s="83"/>
      <c r="C16" s="83"/>
      <c r="D16" s="83"/>
      <c r="E16" s="83"/>
      <c r="F16" s="83"/>
      <c r="G16" s="83"/>
      <c r="H16" s="51"/>
      <c r="L16" s="45"/>
    </row>
    <row r="17" spans="1:12" s="44" customFormat="1" ht="30" customHeight="1" x14ac:dyDescent="0.2">
      <c r="A17" s="83" t="str">
        <f>" - "&amp;Dados!B24</f>
        <v xml:space="preserve"> - A execução dos serviços/objeto da presente Licitação, será por um prazo de 12 (doze) meses, a ser contados da data de assinatura do instrumento contratual, podendo ser prorrogado, por iguais e sucessivos períodos, até o limite de 60 (sessenta) meses, nos termos do inciso II, do Artigo 57 da Lei N.º 8.666/93.</v>
      </c>
      <c r="B17" s="83"/>
      <c r="C17" s="83"/>
      <c r="D17" s="83"/>
      <c r="E17" s="83"/>
      <c r="F17" s="83"/>
      <c r="G17" s="83"/>
      <c r="H17" s="51"/>
      <c r="L17" s="45"/>
    </row>
    <row r="18" spans="1:12" s="44" customFormat="1" ht="9" x14ac:dyDescent="0.2">
      <c r="A18" s="83" t="str">
        <f>" - "&amp;Dados!B25</f>
        <v xml:space="preserve"> - O pagamento do objeto de que trata o PREGÃO ELETRÔNICO 066/2022, será efetuado pela Tesouraria da Prefeitura Municipal de Sumidouro.</v>
      </c>
      <c r="B18" s="83"/>
      <c r="C18" s="83"/>
      <c r="D18" s="83"/>
      <c r="E18" s="83"/>
      <c r="F18" s="83"/>
      <c r="G18" s="83"/>
      <c r="H18" s="51"/>
      <c r="L18" s="45"/>
    </row>
    <row r="19" spans="1:12" s="30" customFormat="1" ht="9" x14ac:dyDescent="0.2">
      <c r="A19" s="83" t="str">
        <f>" - "&amp;Dados!B26</f>
        <v xml:space="preserve"> - Proposta válida por 60 (sessenta) dias</v>
      </c>
      <c r="B19" s="83"/>
      <c r="C19" s="83"/>
      <c r="D19" s="83"/>
      <c r="E19" s="83"/>
      <c r="F19" s="83"/>
      <c r="G19" s="83"/>
      <c r="H19" s="49"/>
      <c r="L19" s="43"/>
    </row>
    <row r="20" spans="1:12" ht="21" customHeight="1" x14ac:dyDescent="0.2">
      <c r="A20" s="83" t="str">
        <f>" - "&amp;Dados!B28</f>
        <v xml:space="preserve"> - A Licitante poderá apresentar prospecto, ficha técnica ou outros documentos com informações que permitam a melhor identificação e qualificação do(s) item(ns) licitado(s);</v>
      </c>
      <c r="B20" s="83"/>
      <c r="C20" s="83"/>
      <c r="D20" s="83"/>
      <c r="E20" s="83"/>
      <c r="F20" s="83"/>
      <c r="G20" s="83"/>
      <c r="H20" s="52"/>
    </row>
    <row r="21" spans="1:12" x14ac:dyDescent="0.2">
      <c r="A21" s="83" t="str">
        <f>" - "&amp;Dados!B29</f>
        <v xml:space="preserve"> - A proposta de preços ajustada ao lance final deverá conter o valor numérico dos preços unitários e totais, não podendo exceder o valor do lance final;</v>
      </c>
      <c r="B21" s="83"/>
      <c r="C21" s="83"/>
      <c r="D21" s="83"/>
      <c r="E21" s="83"/>
      <c r="F21" s="83"/>
      <c r="G21" s="83"/>
      <c r="H21" s="52"/>
    </row>
    <row r="22" spans="1:12" ht="21.75" customHeight="1" x14ac:dyDescent="0.2">
      <c r="A22" s="83"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22" s="83"/>
      <c r="C22" s="83"/>
      <c r="D22" s="83"/>
      <c r="E22" s="83"/>
      <c r="F22" s="83"/>
      <c r="G22" s="83"/>
      <c r="H22" s="52"/>
    </row>
    <row r="23" spans="1:12" ht="21.75" customHeight="1" x14ac:dyDescent="0.2">
      <c r="A23" s="83"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23" s="83"/>
      <c r="C23" s="83"/>
      <c r="D23" s="83"/>
      <c r="E23" s="83"/>
      <c r="F23" s="83"/>
      <c r="G23" s="83"/>
      <c r="H23" s="52"/>
    </row>
    <row r="24" spans="1:12" ht="21.75" customHeight="1" x14ac:dyDescent="0.2">
      <c r="A24" s="83"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24" s="83"/>
      <c r="C24" s="83"/>
      <c r="D24" s="83"/>
      <c r="E24" s="83"/>
      <c r="F24" s="83"/>
      <c r="G24" s="83"/>
      <c r="H24" s="52"/>
    </row>
    <row r="25" spans="1:12" ht="21.75" customHeight="1" x14ac:dyDescent="0.2">
      <c r="A25" s="83" t="str">
        <f>" - "&amp;Dados!B33</f>
        <v xml:space="preserve"> - Declaramos que até a presente data inexistem fatos impeditivos a participação desta empresa ao presente certame licitatório, ciente da obrigatoriedade de declarar ocorrências posteriores;</v>
      </c>
      <c r="B25" s="83"/>
      <c r="C25" s="83"/>
      <c r="D25" s="83"/>
      <c r="E25" s="83"/>
      <c r="F25" s="83"/>
      <c r="G25" s="83"/>
      <c r="H25" s="52"/>
    </row>
    <row r="26" spans="1:12" ht="30" customHeight="1" x14ac:dyDescent="0.2">
      <c r="A26" s="83"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26" s="83"/>
      <c r="C26" s="83"/>
      <c r="D26" s="83"/>
      <c r="E26" s="83"/>
      <c r="F26" s="83"/>
      <c r="G26" s="83"/>
    </row>
    <row r="27" spans="1:12" ht="25.5" customHeight="1" x14ac:dyDescent="0.2">
      <c r="A27" s="83"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27" s="83"/>
      <c r="C27" s="83"/>
      <c r="D27" s="83"/>
      <c r="E27" s="83"/>
      <c r="F27" s="83"/>
      <c r="G27" s="83"/>
    </row>
    <row r="30" spans="1:12" ht="33" customHeight="1" x14ac:dyDescent="0.2">
      <c r="A30" s="82" t="s">
        <v>50</v>
      </c>
      <c r="B30" s="82"/>
      <c r="C30" s="82"/>
      <c r="D30" s="82"/>
    </row>
    <row r="31" spans="1:12" ht="18" x14ac:dyDescent="0.2">
      <c r="A31" s="67" t="s">
        <v>51</v>
      </c>
      <c r="B31" s="67" t="s">
        <v>4</v>
      </c>
      <c r="C31" s="68" t="s">
        <v>52</v>
      </c>
      <c r="D31" s="69" t="s">
        <v>53</v>
      </c>
    </row>
    <row r="32" spans="1:12" x14ac:dyDescent="0.15">
      <c r="A32" s="70" t="s">
        <v>54</v>
      </c>
      <c r="B32" s="71" t="s">
        <v>55</v>
      </c>
      <c r="C32" s="72"/>
      <c r="D32" s="73">
        <f>C32*$D$13</f>
        <v>0</v>
      </c>
    </row>
    <row r="33" spans="1:4" x14ac:dyDescent="0.15">
      <c r="A33" s="70" t="s">
        <v>56</v>
      </c>
      <c r="B33" s="71" t="s">
        <v>57</v>
      </c>
      <c r="C33" s="72"/>
      <c r="D33" s="73">
        <f t="shared" ref="D33:D39" si="0">C33*$D$13</f>
        <v>0</v>
      </c>
    </row>
    <row r="34" spans="1:4" x14ac:dyDescent="0.15">
      <c r="A34" s="70" t="s">
        <v>58</v>
      </c>
      <c r="B34" s="71" t="s">
        <v>59</v>
      </c>
      <c r="C34" s="72"/>
      <c r="D34" s="73">
        <f t="shared" si="0"/>
        <v>0</v>
      </c>
    </row>
    <row r="35" spans="1:4" x14ac:dyDescent="0.15">
      <c r="A35" s="70" t="s">
        <v>60</v>
      </c>
      <c r="B35" s="71" t="s">
        <v>61</v>
      </c>
      <c r="C35" s="72"/>
      <c r="D35" s="73">
        <f t="shared" si="0"/>
        <v>0</v>
      </c>
    </row>
    <row r="36" spans="1:4" x14ac:dyDescent="0.15">
      <c r="A36" s="70" t="s">
        <v>62</v>
      </c>
      <c r="B36" s="71" t="s">
        <v>63</v>
      </c>
      <c r="C36" s="72"/>
      <c r="D36" s="73">
        <f t="shared" si="0"/>
        <v>0</v>
      </c>
    </row>
    <row r="37" spans="1:4" x14ac:dyDescent="0.15">
      <c r="A37" s="70" t="s">
        <v>62</v>
      </c>
      <c r="B37" s="71" t="s">
        <v>64</v>
      </c>
      <c r="C37" s="72"/>
      <c r="D37" s="73">
        <f t="shared" si="0"/>
        <v>0</v>
      </c>
    </row>
    <row r="38" spans="1:4" x14ac:dyDescent="0.15">
      <c r="A38" s="74" t="s">
        <v>65</v>
      </c>
      <c r="B38" s="75" t="s">
        <v>66</v>
      </c>
      <c r="C38" s="72"/>
      <c r="D38" s="73">
        <f t="shared" si="0"/>
        <v>0</v>
      </c>
    </row>
    <row r="39" spans="1:4" x14ac:dyDescent="0.15">
      <c r="A39" s="74" t="s">
        <v>67</v>
      </c>
      <c r="B39" s="75" t="s">
        <v>68</v>
      </c>
      <c r="C39" s="72"/>
      <c r="D39" s="73">
        <f t="shared" si="0"/>
        <v>0</v>
      </c>
    </row>
    <row r="40" spans="1:4" x14ac:dyDescent="0.15">
      <c r="A40" s="74" t="s">
        <v>69</v>
      </c>
      <c r="B40" s="76" t="s">
        <v>70</v>
      </c>
      <c r="C40" s="77">
        <f>SUM(C32:C39)</f>
        <v>0</v>
      </c>
      <c r="D40" s="77">
        <f>SUM(D32:D39)</f>
        <v>0</v>
      </c>
    </row>
  </sheetData>
  <sheetProtection algorithmName="SHA-512" hashValue="cohPnFapvEZ9xVfpWllyMxdPEQpmNpiI/FuZIYpU/lE6+9MuRGezgNz2kZvnyaIxWn60XvJgxSaC+RRdsae3uQ==" saltValue="/RRrfhaA+tkJkpSZo/xWPQ==" spinCount="100000" sheet="1" objects="1" scenarios="1"/>
  <autoFilter ref="A11:G19" xr:uid="{00000000-0009-0000-0000-000000000000}"/>
  <mergeCells count="24">
    <mergeCell ref="A24:G24"/>
    <mergeCell ref="A25:G25"/>
    <mergeCell ref="C6:D6"/>
    <mergeCell ref="E6:F6"/>
    <mergeCell ref="A2:G2"/>
    <mergeCell ref="A3:G3"/>
    <mergeCell ref="A4:G4"/>
    <mergeCell ref="A5:G5"/>
    <mergeCell ref="A30:D30"/>
    <mergeCell ref="A16:G16"/>
    <mergeCell ref="A17:G17"/>
    <mergeCell ref="A18:G18"/>
    <mergeCell ref="B8:G8"/>
    <mergeCell ref="A19:G19"/>
    <mergeCell ref="B9:G9"/>
    <mergeCell ref="F14:G14"/>
    <mergeCell ref="F15:G15"/>
    <mergeCell ref="D10:G10"/>
    <mergeCell ref="A26:G26"/>
    <mergeCell ref="A27:G27"/>
    <mergeCell ref="A20:G20"/>
    <mergeCell ref="A21:G21"/>
    <mergeCell ref="A22:G22"/>
    <mergeCell ref="A23:G23"/>
  </mergeCells>
  <phoneticPr fontId="0" type="noConversion"/>
  <conditionalFormatting sqref="F14">
    <cfRule type="expression" dxfId="11" priority="1" stopIfTrue="1">
      <formula>IF($J14="Empate",IF(H14=1,TRUE(),FALSE()),FALSE())</formula>
    </cfRule>
    <cfRule type="expression" dxfId="10" priority="2" stopIfTrue="1">
      <formula>IF(H14="&gt;",FALSE(),IF(H14&gt;0,TRUE(),FALSE()))</formula>
    </cfRule>
    <cfRule type="expression" dxfId="9" priority="3" stopIfTrue="1">
      <formula>IF(H14="&gt;",TRUE(),FALSE())</formula>
    </cfRule>
  </conditionalFormatting>
  <conditionalFormatting sqref="F15">
    <cfRule type="expression" dxfId="8" priority="4" stopIfTrue="1">
      <formula>IF($J14="OK",IF(H14=1,TRUE(),FALSE()),FALSE())</formula>
    </cfRule>
    <cfRule type="expression" dxfId="7" priority="5" stopIfTrue="1">
      <formula>IF($J14="Empate",IF(H14=1,TRUE(),FALSE()),FALSE())</formula>
    </cfRule>
    <cfRule type="expression" dxfId="6" priority="6" stopIfTrue="1">
      <formula>IF($J14="Empate",IF(H14=2,TRUE(),FALSE()),FALSE())</formula>
    </cfRule>
  </conditionalFormatting>
  <conditionalFormatting sqref="F13">
    <cfRule type="cellIs" dxfId="5" priority="11" stopIfTrue="1" operator="equal">
      <formula>""</formula>
    </cfRule>
  </conditionalFormatting>
  <conditionalFormatting sqref="D13">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89"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7" t="s">
        <v>9</v>
      </c>
      <c r="B1" s="79" t="s">
        <v>72</v>
      </c>
      <c r="E1" s="4"/>
      <c r="F1" s="4"/>
      <c r="G1" s="4"/>
    </row>
    <row r="2" spans="1:7" x14ac:dyDescent="0.2">
      <c r="A2" s="17" t="s">
        <v>10</v>
      </c>
      <c r="B2" s="81" t="s">
        <v>73</v>
      </c>
      <c r="E2" s="4"/>
      <c r="F2" s="4"/>
      <c r="G2" s="4"/>
    </row>
    <row r="3" spans="1:7" x14ac:dyDescent="0.2">
      <c r="A3" s="17" t="s">
        <v>11</v>
      </c>
      <c r="B3" s="81" t="s">
        <v>74</v>
      </c>
      <c r="C3" s="5"/>
      <c r="E3" s="62"/>
      <c r="F3" s="4"/>
      <c r="G3" s="4"/>
    </row>
    <row r="4" spans="1:7" x14ac:dyDescent="0.2">
      <c r="A4" s="17" t="s">
        <v>12</v>
      </c>
      <c r="B4" s="79" t="s">
        <v>78</v>
      </c>
      <c r="C4" s="5"/>
      <c r="E4" s="62"/>
      <c r="F4" s="4"/>
      <c r="G4" s="4"/>
    </row>
    <row r="5" spans="1:7" x14ac:dyDescent="0.2">
      <c r="A5" s="17" t="s">
        <v>13</v>
      </c>
      <c r="B5" s="10" t="s">
        <v>35</v>
      </c>
      <c r="C5" s="5"/>
      <c r="E5" s="62"/>
      <c r="F5" s="4"/>
      <c r="G5" s="4"/>
    </row>
    <row r="6" spans="1:7" x14ac:dyDescent="0.2">
      <c r="A6" s="17" t="s">
        <v>30</v>
      </c>
      <c r="B6" s="13" t="s">
        <v>36</v>
      </c>
      <c r="C6" s="5"/>
      <c r="E6" s="62"/>
      <c r="F6" s="4"/>
      <c r="G6" s="4"/>
    </row>
    <row r="7" spans="1:7" x14ac:dyDescent="0.2">
      <c r="A7" s="17" t="s">
        <v>14</v>
      </c>
      <c r="B7" s="5" t="s">
        <v>46</v>
      </c>
      <c r="C7" s="5"/>
      <c r="E7" s="62"/>
      <c r="F7" s="4"/>
      <c r="G7" s="4"/>
    </row>
    <row r="8" spans="1:7" x14ac:dyDescent="0.2">
      <c r="A8" s="26" t="s">
        <v>23</v>
      </c>
      <c r="B8" s="55">
        <v>55534.62</v>
      </c>
      <c r="C8" s="5"/>
      <c r="E8" s="62"/>
      <c r="F8" s="4"/>
      <c r="G8" s="4"/>
    </row>
    <row r="9" spans="1:7" x14ac:dyDescent="0.2">
      <c r="A9" s="18" t="s">
        <v>0</v>
      </c>
      <c r="E9" s="4"/>
      <c r="F9" s="4"/>
      <c r="G9" s="4"/>
    </row>
    <row r="10" spans="1:7" x14ac:dyDescent="0.2">
      <c r="A10" s="19" t="s">
        <v>2</v>
      </c>
      <c r="E10" s="4"/>
      <c r="F10" s="4"/>
      <c r="G10" s="4"/>
    </row>
    <row r="11" spans="1:7" x14ac:dyDescent="0.2">
      <c r="A11" s="20" t="s">
        <v>8</v>
      </c>
      <c r="E11" s="4"/>
      <c r="F11" s="4"/>
      <c r="G11" s="4"/>
    </row>
    <row r="12" spans="1:7" x14ac:dyDescent="0.2">
      <c r="A12" s="19" t="s">
        <v>20</v>
      </c>
      <c r="E12" s="4"/>
      <c r="F12" s="4"/>
      <c r="G12" s="4"/>
    </row>
    <row r="13" spans="1:7" x14ac:dyDescent="0.2">
      <c r="A13" s="19" t="s">
        <v>24</v>
      </c>
      <c r="E13" s="4"/>
      <c r="F13" s="4"/>
      <c r="G13" s="4"/>
    </row>
    <row r="14" spans="1:7" x14ac:dyDescent="0.2">
      <c r="A14" s="64" t="s">
        <v>32</v>
      </c>
      <c r="E14" s="4"/>
      <c r="F14" s="4"/>
      <c r="G14" s="4"/>
    </row>
    <row r="15" spans="1:7" x14ac:dyDescent="0.2">
      <c r="A15" s="64" t="s">
        <v>33</v>
      </c>
      <c r="E15" s="4"/>
      <c r="F15" s="4"/>
      <c r="G15" s="4"/>
    </row>
    <row r="16" spans="1:7" x14ac:dyDescent="0.2">
      <c r="A16" s="64" t="s">
        <v>34</v>
      </c>
      <c r="B16" s="25"/>
      <c r="E16" s="25"/>
      <c r="F16" s="4"/>
      <c r="G16" s="4"/>
    </row>
    <row r="17" spans="1:256" s="24" customFormat="1" x14ac:dyDescent="0.2">
      <c r="A17" s="23" t="s">
        <v>21</v>
      </c>
      <c r="B17" s="25" t="s">
        <v>75</v>
      </c>
      <c r="C17" s="25"/>
      <c r="D17" s="25"/>
      <c r="E17" s="25"/>
      <c r="F17" s="25"/>
      <c r="G17" s="25"/>
      <c r="H17" s="25"/>
      <c r="I17" s="25"/>
      <c r="J17" s="25"/>
      <c r="K17" s="25"/>
      <c r="L17" s="25"/>
      <c r="M17" s="25"/>
    </row>
    <row r="18" spans="1:256" s="24" customFormat="1" x14ac:dyDescent="0.2">
      <c r="A18" s="23" t="s">
        <v>22</v>
      </c>
      <c r="B18" s="63" t="s">
        <v>76</v>
      </c>
      <c r="C18" s="57"/>
      <c r="D18" s="57"/>
      <c r="E18" s="57"/>
      <c r="F18" s="57"/>
      <c r="G18" s="57"/>
      <c r="H18" s="25"/>
      <c r="I18" s="25"/>
      <c r="J18" s="25"/>
      <c r="K18" s="25"/>
      <c r="L18" s="25"/>
      <c r="M18" s="25"/>
      <c r="IV18" s="25"/>
    </row>
    <row r="19" spans="1:256" x14ac:dyDescent="0.2">
      <c r="B19" s="25"/>
      <c r="E19" s="4"/>
      <c r="F19" s="25"/>
      <c r="G19" s="25"/>
    </row>
    <row r="20" spans="1:256" x14ac:dyDescent="0.2">
      <c r="B20" s="25"/>
      <c r="E20" s="61"/>
      <c r="F20" s="25"/>
      <c r="G20" s="25"/>
    </row>
    <row r="21" spans="1:256" x14ac:dyDescent="0.2">
      <c r="E21" s="61"/>
      <c r="F21" s="61"/>
      <c r="G21" s="61"/>
    </row>
    <row r="22" spans="1:256" x14ac:dyDescent="0.2">
      <c r="E22" s="61"/>
      <c r="F22" s="61"/>
      <c r="G22" s="61"/>
    </row>
    <row r="23" spans="1:256" ht="38.25" x14ac:dyDescent="0.2">
      <c r="A23" s="21" t="s">
        <v>15</v>
      </c>
      <c r="B23" s="22" t="s">
        <v>47</v>
      </c>
      <c r="E23" s="4"/>
      <c r="F23" s="4"/>
      <c r="G23" s="61"/>
    </row>
    <row r="24" spans="1:256" ht="76.5" x14ac:dyDescent="0.2">
      <c r="A24" s="21" t="s">
        <v>16</v>
      </c>
      <c r="B24" s="22" t="s">
        <v>48</v>
      </c>
      <c r="E24" s="4"/>
      <c r="F24" s="4"/>
      <c r="G24" s="61"/>
    </row>
    <row r="25" spans="1:256" ht="38.25" x14ac:dyDescent="0.2">
      <c r="A25" s="21" t="s">
        <v>17</v>
      </c>
      <c r="B25" s="80" t="s">
        <v>77</v>
      </c>
      <c r="C25" s="9"/>
      <c r="E25" s="4"/>
      <c r="F25" s="4"/>
      <c r="G25" s="61"/>
    </row>
    <row r="26" spans="1:256" ht="25.5" x14ac:dyDescent="0.2">
      <c r="A26" s="21" t="s">
        <v>18</v>
      </c>
      <c r="B26" s="22" t="s">
        <v>28</v>
      </c>
      <c r="E26" s="4"/>
      <c r="F26" s="4"/>
      <c r="G26" s="61"/>
    </row>
    <row r="27" spans="1:256" x14ac:dyDescent="0.2">
      <c r="A27" s="21" t="s">
        <v>31</v>
      </c>
      <c r="B27" s="65" t="s">
        <v>49</v>
      </c>
      <c r="G27" s="61"/>
    </row>
    <row r="28" spans="1:256" ht="38.25" x14ac:dyDescent="0.2">
      <c r="B28" s="22" t="s">
        <v>37</v>
      </c>
    </row>
    <row r="29" spans="1:256" ht="38.25" x14ac:dyDescent="0.2">
      <c r="B29" s="22" t="s">
        <v>38</v>
      </c>
    </row>
    <row r="30" spans="1:256" ht="63.75" x14ac:dyDescent="0.2">
      <c r="B30" s="22" t="s">
        <v>39</v>
      </c>
    </row>
    <row r="31" spans="1:256" ht="63.75" x14ac:dyDescent="0.2">
      <c r="B31" s="22" t="s">
        <v>40</v>
      </c>
    </row>
    <row r="32" spans="1:256" ht="63.75" x14ac:dyDescent="0.2">
      <c r="B32" s="22" t="s">
        <v>41</v>
      </c>
    </row>
    <row r="33" spans="2:2" ht="51" x14ac:dyDescent="0.2">
      <c r="B33" s="22" t="s">
        <v>42</v>
      </c>
    </row>
    <row r="34" spans="2:2" ht="76.5" x14ac:dyDescent="0.2">
      <c r="B34" s="22" t="s">
        <v>43</v>
      </c>
    </row>
    <row r="35" spans="2:2" ht="63.75" x14ac:dyDescent="0.2">
      <c r="B35" s="22" t="s">
        <v>44</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2022-10-25T19:44:25Z</cp:lastPrinted>
  <dcterms:created xsi:type="dcterms:W3CDTF">2006-04-18T17:38:46Z</dcterms:created>
  <dcterms:modified xsi:type="dcterms:W3CDTF">2022-10-26T19:25:48Z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