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D:\licitacoes\2023\Pregão Eletronico\Pregão Eletrônico 010-23 - Eventual Aquisição de Combustíveis - PMS\"/>
    </mc:Choice>
  </mc:AlternateContent>
  <xr:revisionPtr revIDLastSave="0" documentId="13_ncr:1_{8573E29F-8596-4C98-8E53-3133E7A15E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dro de Preços" sheetId="1" r:id="rId1"/>
    <sheet name="Dados" sheetId="2" r:id="rId2"/>
  </sheets>
  <definedNames>
    <definedName name="_xlnm._FilterDatabase" localSheetId="0" hidden="1">'Quadro de Preços'!$A$11:$G$23</definedName>
    <definedName name="_xlnm.Print_Titles" localSheetId="0">'Quadro de Preços'!$1:$12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6" i="1"/>
  <c r="A3" i="1"/>
  <c r="A4" i="1"/>
  <c r="A5" i="1"/>
  <c r="A6" i="1"/>
  <c r="G13" i="1"/>
  <c r="F18" i="1" s="1"/>
  <c r="A20" i="1"/>
  <c r="A21" i="1"/>
  <c r="A22" i="1"/>
  <c r="A23" i="1"/>
</calcChain>
</file>

<file path=xl/sharedStrings.xml><?xml version="1.0" encoding="utf-8"?>
<sst xmlns="http://schemas.openxmlformats.org/spreadsheetml/2006/main" count="60" uniqueCount="53">
  <si>
    <t>Firma:</t>
  </si>
  <si>
    <t>End:</t>
  </si>
  <si>
    <t>CNPJ:</t>
  </si>
  <si>
    <t>DESCRIÇÃO</t>
  </si>
  <si>
    <t>UND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</si>
  <si>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</si>
  <si>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</si>
  <si>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</si>
  <si>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</si>
  <si>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</si>
  <si>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</si>
  <si>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</si>
  <si>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</si>
  <si>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</si>
  <si>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</si>
  <si>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</si>
  <si>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</si>
  <si>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</si>
  <si>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</si>
  <si>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</si>
  <si>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</si>
  <si>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</si>
  <si>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</si>
  <si>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Global:</t>
  </si>
  <si>
    <t>Proposta válida por 60 (sessenta) dias</t>
  </si>
  <si>
    <t>Desconto Proposto</t>
  </si>
  <si>
    <t>Prazo da Ata: A contar da sua assinatura para um período de 12 meses.</t>
  </si>
  <si>
    <t>PERCENTUAL MÍNIMO DE DESCONTO</t>
  </si>
  <si>
    <t>Contrato:</t>
  </si>
  <si>
    <t>Representante:</t>
  </si>
  <si>
    <t>CPF:</t>
  </si>
  <si>
    <t>Enquadramento:</t>
  </si>
  <si>
    <t>GASOLINA COMUM</t>
  </si>
  <si>
    <t>ITEM</t>
  </si>
  <si>
    <t>QUANTIDADE ESTIMADA</t>
  </si>
  <si>
    <t>O objeto do presente será fornecido em remessas diárias e conforme a necessidade da Secretaria, após recebimento cada nota de empenho.</t>
  </si>
  <si>
    <t>Os itens deverão ser fornecidos na sede da empresa vencedora. No horário das 06:00 às 21:00 horas.</t>
  </si>
  <si>
    <t>ETANOL</t>
  </si>
  <si>
    <t>L</t>
  </si>
  <si>
    <t>MENOR PREÇO POR ITEM - APURADO ATRAVÉS DO MAIOR PERCENTUAL DE DESCONTO</t>
  </si>
  <si>
    <t>PREGÃO ELETRÔNICO Nº 010/2023</t>
  </si>
  <si>
    <t>PROCESSO ADMINISTRATIVO N° 3641/2022 de 09/11/2022</t>
  </si>
  <si>
    <t>EVENTUAL AQUISIÇÃO DE COMBUSTÍVEIS - SRP (PMS)</t>
  </si>
  <si>
    <t>Homologação: __/__/2023</t>
  </si>
  <si>
    <t>Previsão Publicação: __/__/2023</t>
  </si>
  <si>
    <t>Sec. Obras</t>
  </si>
  <si>
    <t>Sec. Meio Ambiente</t>
  </si>
  <si>
    <t>Sec. Agricultura</t>
  </si>
  <si>
    <t>Gabinete do Prefeito</t>
  </si>
  <si>
    <t>O pagamento do objeto de que trata o PREGÃO ELETRÔNICO 010/2023, e consequente contrato serão efetuados pela Tesouraria da Prefeitura Municipal de Sumidouro;</t>
  </si>
  <si>
    <t>OLEO DIESEL COMUM</t>
  </si>
  <si>
    <t>ÓLEO DIESEL S10</t>
  </si>
  <si>
    <t>Abertura das Propostas: 02/02/2023, às 10:00hs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</si>
</sst>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00"/>
    <numFmt numFmtId="167" formatCode="#,##0.00#"/>
    <numFmt numFmtId="168" formatCode="0.00#"/>
    <numFmt numFmtId="169" formatCode="0.0%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sz val="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22"/>
      </patternFill>
    </fill>
    <fill>
      <patternFill patternType="solid">
        <fgColor indexed="40"/>
        <bgColor indexed="49"/>
      </patternFill>
    </fill>
    <fill>
      <patternFill patternType="solid">
        <fgColor indexed="27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4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68" fontId="5" fillId="0" borderId="0" xfId="0" applyNumberFormat="1" applyFont="1" applyAlignment="1" applyProtection="1">
      <alignment vertical="center"/>
      <protection hidden="1"/>
    </xf>
    <xf numFmtId="168" fontId="2" fillId="0" borderId="0" xfId="2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wrapText="1"/>
    </xf>
    <xf numFmtId="167" fontId="2" fillId="0" borderId="0" xfId="0" applyNumberFormat="1" applyFont="1" applyAlignment="1" applyProtection="1">
      <alignment horizontal="center" vertical="center" wrapText="1"/>
      <protection hidden="1"/>
    </xf>
    <xf numFmtId="167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7" fontId="4" fillId="0" borderId="0" xfId="0" applyNumberFormat="1" applyFont="1" applyAlignment="1" applyProtection="1">
      <alignment horizontal="center" vertical="center"/>
      <protection hidden="1"/>
    </xf>
    <xf numFmtId="168" fontId="4" fillId="0" borderId="0" xfId="0" applyNumberFormat="1" applyFont="1" applyAlignment="1" applyProtection="1">
      <alignment horizontal="center" vertical="center"/>
      <protection hidden="1"/>
    </xf>
    <xf numFmtId="0" fontId="7" fillId="0" borderId="2" xfId="0" applyFont="1" applyBorder="1" applyAlignment="1">
      <alignment vertical="center" wrapText="1"/>
    </xf>
    <xf numFmtId="166" fontId="7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left"/>
      <protection locked="0" hidden="1"/>
    </xf>
    <xf numFmtId="166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7" fontId="10" fillId="0" borderId="0" xfId="0" applyNumberFormat="1" applyFont="1" applyAlignment="1" applyProtection="1">
      <alignment vertical="center" wrapText="1"/>
      <protection hidden="1"/>
    </xf>
    <xf numFmtId="165" fontId="0" fillId="0" borderId="0" xfId="1" applyFont="1" applyFill="1" applyBorder="1" applyAlignment="1" applyProtection="1">
      <alignment horizontal="left"/>
    </xf>
    <xf numFmtId="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9" fontId="3" fillId="3" borderId="0" xfId="2" applyNumberFormat="1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center" vertical="center" wrapText="1"/>
      <protection hidden="1"/>
    </xf>
    <xf numFmtId="167" fontId="9" fillId="4" borderId="2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0" xfId="0" applyNumberFormat="1" applyFont="1" applyAlignment="1" applyProtection="1">
      <alignment vertical="center" wrapText="1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8" fillId="0" borderId="2" xfId="0" applyNumberFormat="1" applyFont="1" applyBorder="1" applyAlignment="1">
      <alignment horizontal="center" vertical="center"/>
    </xf>
    <xf numFmtId="0" fontId="0" fillId="5" borderId="4" xfId="0" applyFill="1" applyBorder="1"/>
    <xf numFmtId="0" fontId="0" fillId="6" borderId="4" xfId="0" applyFill="1" applyBorder="1" applyAlignment="1">
      <alignment vertical="center"/>
    </xf>
    <xf numFmtId="0" fontId="0" fillId="7" borderId="4" xfId="0" applyFill="1" applyBorder="1" applyAlignment="1">
      <alignment vertical="center" wrapText="1"/>
    </xf>
    <xf numFmtId="0" fontId="0" fillId="7" borderId="4" xfId="0" applyFill="1" applyBorder="1"/>
    <xf numFmtId="49" fontId="0" fillId="7" borderId="4" xfId="0" applyNumberFormat="1" applyFill="1" applyBorder="1"/>
    <xf numFmtId="0" fontId="0" fillId="8" borderId="4" xfId="0" applyFill="1" applyBorder="1" applyAlignment="1">
      <alignment vertical="center"/>
    </xf>
    <xf numFmtId="0" fontId="15" fillId="0" borderId="0" xfId="0" applyFont="1"/>
    <xf numFmtId="0" fontId="0" fillId="9" borderId="4" xfId="0" applyFill="1" applyBorder="1" applyAlignment="1">
      <alignment vertical="center" wrapText="1"/>
    </xf>
    <xf numFmtId="3" fontId="7" fillId="0" borderId="2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left" vertical="center" wrapText="1"/>
    </xf>
    <xf numFmtId="167" fontId="9" fillId="3" borderId="5" xfId="0" applyNumberFormat="1" applyFont="1" applyFill="1" applyBorder="1" applyAlignment="1" applyProtection="1">
      <alignment horizontal="left" vertical="center" wrapText="1"/>
      <protection hidden="1"/>
    </xf>
    <xf numFmtId="167" fontId="9" fillId="3" borderId="6" xfId="0" applyNumberFormat="1" applyFont="1" applyFill="1" applyBorder="1" applyAlignment="1" applyProtection="1">
      <alignment horizontal="left" vertical="center" wrapText="1"/>
      <protection hidden="1"/>
    </xf>
    <xf numFmtId="9" fontId="3" fillId="3" borderId="7" xfId="2" applyNumberFormat="1" applyFont="1" applyFill="1" applyBorder="1" applyAlignment="1" applyProtection="1">
      <alignment horizontal="left" vertical="center" wrapText="1"/>
      <protection hidden="1"/>
    </xf>
    <xf numFmtId="9" fontId="3" fillId="3" borderId="8" xfId="2" applyNumberFormat="1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3" xfId="0" applyFont="1" applyBorder="1" applyAlignment="1" applyProtection="1">
      <alignment horizontal="left"/>
      <protection locked="0" hidden="1"/>
    </xf>
    <xf numFmtId="3" fontId="8" fillId="0" borderId="3" xfId="0" applyNumberFormat="1" applyFont="1" applyBorder="1" applyAlignment="1" applyProtection="1">
      <alignment horizontal="left"/>
      <protection locked="0"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Vírgula" xfId="2" builtinId="3"/>
  </cellStyles>
  <dxfs count="12"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143222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49E1DB62-81A5-CFE8-56C3-F9564E3197B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65" name="Picture 2" descr="brasãoGIF_300dpi">
          <a:extLst>
            <a:ext uri="{FF2B5EF4-FFF2-40B4-BE49-F238E27FC236}">
              <a16:creationId xmlns:a16="http://schemas.microsoft.com/office/drawing/2014/main" id="{4A78281A-F24B-367B-8668-D1E371EFF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0</xdr:row>
      <xdr:rowOff>495300</xdr:rowOff>
    </xdr:from>
    <xdr:to>
      <xdr:col>7</xdr:col>
      <xdr:colOff>542925</xdr:colOff>
      <xdr:row>4</xdr:row>
      <xdr:rowOff>123825</xdr:rowOff>
    </xdr:to>
    <xdr:grpSp>
      <xdr:nvGrpSpPr>
        <xdr:cNvPr id="1166" name="Group 47">
          <a:extLst>
            <a:ext uri="{FF2B5EF4-FFF2-40B4-BE49-F238E27FC236}">
              <a16:creationId xmlns:a16="http://schemas.microsoft.com/office/drawing/2014/main" id="{6B25FE57-62E5-3834-4E92-7D73A6C368B5}"/>
            </a:ext>
          </a:extLst>
        </xdr:cNvPr>
        <xdr:cNvGrpSpPr>
          <a:grpSpLocks/>
        </xdr:cNvGrpSpPr>
      </xdr:nvGrpSpPr>
      <xdr:grpSpPr bwMode="auto">
        <a:xfrm>
          <a:off x="5082623" y="495300"/>
          <a:ext cx="1829628" cy="870916"/>
          <a:chOff x="520" y="6"/>
          <a:chExt cx="188" cy="90"/>
        </a:xfrm>
      </xdr:grpSpPr>
      <xdr:sp macro="" textlink="">
        <xdr:nvSpPr>
          <xdr:cNvPr id="1072" name="Caixa de texto 2">
            <a:extLst>
              <a:ext uri="{FF2B5EF4-FFF2-40B4-BE49-F238E27FC236}">
                <a16:creationId xmlns:a16="http://schemas.microsoft.com/office/drawing/2014/main" id="{E1630B6B-ED2D-8AA6-8CA4-0FFB8CCB53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COMISSÃO PERMANENTE DE LICITAÇÕES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73" name="Caixa de texto 3">
            <a:extLst>
              <a:ext uri="{FF2B5EF4-FFF2-40B4-BE49-F238E27FC236}">
                <a16:creationId xmlns:a16="http://schemas.microsoft.com/office/drawing/2014/main" id="{2906ABE6-6EF0-577B-8699-5C14041567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3621/22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pageSetUpPr fitToPage="1"/>
  </sheetPr>
  <dimension ref="A1:K34"/>
  <sheetViews>
    <sheetView tabSelected="1" zoomScale="115" zoomScaleNormal="100" workbookViewId="0">
      <selection activeCell="A13" sqref="A13"/>
    </sheetView>
  </sheetViews>
  <sheetFormatPr defaultRowHeight="12.75" x14ac:dyDescent="0.2"/>
  <cols>
    <col min="1" max="1" width="4.5703125" style="1" customWidth="1"/>
    <col min="2" max="2" width="51.42578125" style="2" customWidth="1"/>
    <col min="3" max="3" width="8.28515625" style="1" customWidth="1"/>
    <col min="4" max="4" width="10.28515625" style="1" customWidth="1"/>
    <col min="5" max="5" width="10.7109375" style="13" customWidth="1"/>
    <col min="6" max="6" width="10.140625" style="13" customWidth="1"/>
    <col min="7" max="7" width="10.140625" style="11" hidden="1" customWidth="1"/>
    <col min="8" max="8" width="11.85546875" style="32" customWidth="1"/>
    <col min="9" max="9" width="11.5703125" style="2" customWidth="1"/>
    <col min="10" max="15" width="9.140625" style="2"/>
    <col min="16" max="16" width="10" style="2" bestFit="1" customWidth="1"/>
    <col min="17" max="16384" width="9.140625" style="2"/>
  </cols>
  <sheetData>
    <row r="1" spans="1:11" ht="58.5" customHeight="1" x14ac:dyDescent="0.2">
      <c r="H1" s="31"/>
    </row>
    <row r="2" spans="1:11" x14ac:dyDescent="0.2">
      <c r="A2" s="62" t="s">
        <v>17</v>
      </c>
      <c r="B2" s="62"/>
      <c r="C2" s="62"/>
      <c r="D2" s="62"/>
      <c r="E2" s="62"/>
      <c r="F2" s="62"/>
      <c r="G2" s="62"/>
    </row>
    <row r="3" spans="1:11" x14ac:dyDescent="0.2">
      <c r="A3" s="62" t="str">
        <f>UPPER(Dados!B1&amp;"  -  "&amp;Dados!B4)</f>
        <v>PREGÃO ELETRÔNICO Nº 010/2023  -  ABERTURA DAS PROPOSTAS: 02/02/2023, ÀS 10:00HS</v>
      </c>
      <c r="B3" s="62"/>
      <c r="C3" s="62"/>
      <c r="D3" s="62"/>
      <c r="E3" s="62"/>
      <c r="F3" s="62"/>
      <c r="G3" s="62"/>
    </row>
    <row r="4" spans="1:11" x14ac:dyDescent="0.2">
      <c r="A4" s="65" t="str">
        <f>Dados!B3</f>
        <v>EVENTUAL AQUISIÇÃO DE COMBUSTÍVEIS - SRP (PMS)</v>
      </c>
      <c r="B4" s="65"/>
      <c r="C4" s="65"/>
      <c r="D4" s="65"/>
      <c r="E4" s="65"/>
      <c r="F4" s="65"/>
      <c r="G4" s="65"/>
    </row>
    <row r="5" spans="1:11" x14ac:dyDescent="0.2">
      <c r="A5" s="62" t="str">
        <f>Dados!B2</f>
        <v>PROCESSO ADMINISTRATIVO N° 3641/2022 de 09/11/2022</v>
      </c>
      <c r="B5" s="62"/>
      <c r="C5" s="62"/>
      <c r="D5" s="62"/>
      <c r="E5" s="62"/>
      <c r="F5" s="62"/>
      <c r="G5" s="62"/>
    </row>
    <row r="6" spans="1:11" x14ac:dyDescent="0.2">
      <c r="A6" s="62" t="str">
        <f>Dados!B7</f>
        <v>MENOR PREÇO POR ITEM - APURADO ATRAVÉS DO MAIOR PERCENTUAL DE DESCONTO</v>
      </c>
      <c r="B6" s="62"/>
      <c r="C6" s="62"/>
      <c r="D6" s="62"/>
      <c r="E6" s="62"/>
      <c r="F6" s="62"/>
      <c r="G6" s="62"/>
    </row>
    <row r="7" spans="1:11" ht="2.25" customHeight="1" x14ac:dyDescent="0.2">
      <c r="A7" s="6"/>
      <c r="B7" s="6"/>
      <c r="C7" s="6"/>
      <c r="D7" s="6"/>
      <c r="E7" s="14"/>
      <c r="F7" s="14"/>
      <c r="G7" s="10"/>
    </row>
    <row r="8" spans="1:11" s="8" customFormat="1" ht="12" customHeight="1" x14ac:dyDescent="0.2">
      <c r="A8" s="15" t="s">
        <v>0</v>
      </c>
      <c r="B8" s="63"/>
      <c r="C8" s="63"/>
      <c r="D8" s="63"/>
      <c r="E8" s="63"/>
      <c r="F8" s="63"/>
      <c r="G8" s="63"/>
      <c r="H8" s="33"/>
    </row>
    <row r="9" spans="1:11" s="8" customFormat="1" ht="12" customHeight="1" x14ac:dyDescent="0.2">
      <c r="A9" s="15" t="s">
        <v>1</v>
      </c>
      <c r="B9" s="63"/>
      <c r="C9" s="63"/>
      <c r="D9" s="63"/>
      <c r="E9" s="63"/>
      <c r="F9" s="63"/>
      <c r="G9" s="63"/>
      <c r="H9" s="33"/>
    </row>
    <row r="10" spans="1:11" s="8" customFormat="1" ht="12" customHeight="1" x14ac:dyDescent="0.2">
      <c r="A10" s="15" t="s">
        <v>2</v>
      </c>
      <c r="B10" s="28"/>
      <c r="C10" s="20" t="s">
        <v>6</v>
      </c>
      <c r="D10" s="64"/>
      <c r="E10" s="63"/>
      <c r="F10" s="63"/>
      <c r="G10" s="63"/>
      <c r="H10" s="33"/>
    </row>
    <row r="11" spans="1:11" ht="4.5" customHeight="1" x14ac:dyDescent="0.2">
      <c r="A11" s="3"/>
      <c r="B11" s="22"/>
      <c r="C11" s="22"/>
      <c r="D11" s="22"/>
      <c r="E11" s="23"/>
      <c r="F11" s="23"/>
      <c r="G11" s="24"/>
    </row>
    <row r="12" spans="1:11" s="21" customFormat="1" ht="36" x14ac:dyDescent="0.2">
      <c r="A12" s="42" t="s">
        <v>33</v>
      </c>
      <c r="B12" s="42" t="s">
        <v>3</v>
      </c>
      <c r="C12" s="42" t="s">
        <v>4</v>
      </c>
      <c r="D12" s="42" t="s">
        <v>34</v>
      </c>
      <c r="E12" s="43" t="s">
        <v>27</v>
      </c>
      <c r="F12" s="43" t="s">
        <v>25</v>
      </c>
      <c r="G12" s="42" t="s">
        <v>5</v>
      </c>
      <c r="H12" s="44"/>
    </row>
    <row r="13" spans="1:11" s="8" customFormat="1" ht="24" customHeight="1" x14ac:dyDescent="0.2">
      <c r="A13" s="26">
        <v>1</v>
      </c>
      <c r="B13" s="25" t="s">
        <v>37</v>
      </c>
      <c r="C13" s="27" t="s">
        <v>38</v>
      </c>
      <c r="D13" s="55">
        <v>4500</v>
      </c>
      <c r="E13" s="45">
        <v>1E-3</v>
      </c>
      <c r="F13" s="46"/>
      <c r="G13" s="40" t="str">
        <f>IF(F13="","",IF(ISTEXT(F13),"NC",F13*D13))</f>
        <v/>
      </c>
      <c r="H13" s="33"/>
      <c r="K13" s="7"/>
    </row>
    <row r="14" spans="1:11" s="8" customFormat="1" ht="24" customHeight="1" x14ac:dyDescent="0.2">
      <c r="A14" s="26">
        <v>2</v>
      </c>
      <c r="B14" s="25" t="s">
        <v>32</v>
      </c>
      <c r="C14" s="27" t="s">
        <v>38</v>
      </c>
      <c r="D14" s="55">
        <v>36500</v>
      </c>
      <c r="E14" s="45">
        <v>1E-3</v>
      </c>
      <c r="F14" s="46"/>
      <c r="G14" s="40" t="str">
        <f>IF(F14="","",IF(ISTEXT(F14),"NC",F14*D14))</f>
        <v/>
      </c>
      <c r="H14" s="33"/>
      <c r="K14" s="7"/>
    </row>
    <row r="15" spans="1:11" s="8" customFormat="1" ht="24" customHeight="1" x14ac:dyDescent="0.2">
      <c r="A15" s="26">
        <v>3</v>
      </c>
      <c r="B15" s="25" t="s">
        <v>50</v>
      </c>
      <c r="C15" s="27" t="s">
        <v>38</v>
      </c>
      <c r="D15" s="55">
        <v>155000</v>
      </c>
      <c r="E15" s="45">
        <v>1E-3</v>
      </c>
      <c r="F15" s="46"/>
      <c r="G15" s="40" t="str">
        <f>IF(F15="","",IF(ISTEXT(F15),"NC",F15*D15))</f>
        <v/>
      </c>
      <c r="H15" s="33"/>
      <c r="K15" s="7"/>
    </row>
    <row r="16" spans="1:11" s="8" customFormat="1" ht="24" customHeight="1" x14ac:dyDescent="0.2">
      <c r="A16" s="26">
        <v>4</v>
      </c>
      <c r="B16" s="25" t="s">
        <v>51</v>
      </c>
      <c r="C16" s="27" t="s">
        <v>38</v>
      </c>
      <c r="D16" s="55">
        <v>160000</v>
      </c>
      <c r="E16" s="45">
        <v>1E-3</v>
      </c>
      <c r="F16" s="46"/>
      <c r="G16" s="40" t="str">
        <f>IF(F16="","",IF(ISTEXT(F16),"NC",F16*D16))</f>
        <v/>
      </c>
      <c r="H16" s="33"/>
      <c r="K16" s="7"/>
    </row>
    <row r="17" spans="1:8" s="21" customFormat="1" ht="9" hidden="1" x14ac:dyDescent="0.2">
      <c r="A17" s="29"/>
      <c r="E17" s="38"/>
      <c r="F17" s="57" t="s">
        <v>23</v>
      </c>
      <c r="G17" s="58"/>
      <c r="H17" s="34"/>
    </row>
    <row r="18" spans="1:8" ht="14.25" hidden="1" customHeight="1" x14ac:dyDescent="0.2">
      <c r="F18" s="59" t="str">
        <f>IF(SUM(G13:G13)=0,"",SUM(G13:G13))</f>
        <v/>
      </c>
      <c r="G18" s="60"/>
      <c r="H18" s="35"/>
    </row>
    <row r="19" spans="1:8" ht="14.25" customHeight="1" x14ac:dyDescent="0.2">
      <c r="F19" s="35"/>
      <c r="G19" s="41"/>
      <c r="H19" s="35"/>
    </row>
    <row r="20" spans="1:8" s="30" customFormat="1" ht="23.25" customHeight="1" x14ac:dyDescent="0.2">
      <c r="A20" s="61" t="str">
        <f>" - "&amp;Dados!B23</f>
        <v xml:space="preserve"> - O objeto do presente será fornecido em remessas diárias e conforme a necessidade da Secretaria, após recebimento cada nota de empenho.</v>
      </c>
      <c r="B20" s="61"/>
      <c r="C20" s="61"/>
      <c r="D20" s="61"/>
      <c r="E20" s="61"/>
      <c r="F20" s="61"/>
      <c r="G20" s="61"/>
      <c r="H20" s="36"/>
    </row>
    <row r="21" spans="1:8" s="30" customFormat="1" ht="9" x14ac:dyDescent="0.2">
      <c r="A21" s="61" t="str">
        <f>" - "&amp;Dados!B24</f>
        <v xml:space="preserve"> - Os itens deverão ser fornecidos na sede da empresa vencedora. No horário das 06:00 às 21:00 horas.</v>
      </c>
      <c r="B21" s="61"/>
      <c r="C21" s="61"/>
      <c r="D21" s="61"/>
      <c r="E21" s="61"/>
      <c r="F21" s="61"/>
      <c r="G21" s="61"/>
      <c r="H21" s="36"/>
    </row>
    <row r="22" spans="1:8" s="30" customFormat="1" ht="21.75" customHeight="1" x14ac:dyDescent="0.2">
      <c r="A22" s="61" t="str">
        <f>" - "&amp;Dados!B25</f>
        <v xml:space="preserve"> - O pagamento do objeto de que trata o PREGÃO ELETRÔNICO 010/2023, e consequente contrato serão efetuados pela Tesouraria da Prefeitura Municipal de Sumidouro;</v>
      </c>
      <c r="B22" s="61"/>
      <c r="C22" s="61"/>
      <c r="D22" s="61"/>
      <c r="E22" s="61"/>
      <c r="F22" s="61"/>
      <c r="G22" s="61"/>
      <c r="H22" s="36"/>
    </row>
    <row r="23" spans="1:8" s="21" customFormat="1" ht="9" x14ac:dyDescent="0.2">
      <c r="A23" s="61" t="str">
        <f>" - "&amp;Dados!B26</f>
        <v xml:space="preserve"> - Proposta válida por 60 (sessenta) dias</v>
      </c>
      <c r="B23" s="61"/>
      <c r="C23" s="61"/>
      <c r="D23" s="61"/>
      <c r="E23" s="61"/>
      <c r="F23" s="61"/>
      <c r="G23" s="61"/>
      <c r="H23" s="34"/>
    </row>
    <row r="24" spans="1:8" x14ac:dyDescent="0.2">
      <c r="H24" s="37"/>
    </row>
    <row r="25" spans="1:8" x14ac:dyDescent="0.2">
      <c r="H25" s="37"/>
    </row>
    <row r="26" spans="1:8" x14ac:dyDescent="0.2">
      <c r="H26" s="37"/>
    </row>
    <row r="27" spans="1:8" x14ac:dyDescent="0.2">
      <c r="H27" s="37"/>
    </row>
    <row r="28" spans="1:8" x14ac:dyDescent="0.2">
      <c r="H28" s="37"/>
    </row>
    <row r="29" spans="1:8" x14ac:dyDescent="0.2">
      <c r="H29" s="37"/>
    </row>
    <row r="30" spans="1:8" ht="12.75" customHeight="1" x14ac:dyDescent="0.2">
      <c r="B30" s="1"/>
      <c r="G30" s="1"/>
    </row>
    <row r="31" spans="1:8" x14ac:dyDescent="0.2">
      <c r="B31" s="1"/>
      <c r="G31" s="1"/>
    </row>
    <row r="32" spans="1:8" x14ac:dyDescent="0.2">
      <c r="B32" s="1"/>
      <c r="G32" s="1"/>
    </row>
    <row r="33" spans="2:7" x14ac:dyDescent="0.2">
      <c r="B33" s="1"/>
      <c r="G33" s="1"/>
    </row>
    <row r="34" spans="2:7" x14ac:dyDescent="0.2">
      <c r="B34" s="1"/>
      <c r="G34" s="1"/>
    </row>
  </sheetData>
  <autoFilter ref="A11:G23" xr:uid="{00000000-0009-0000-0000-000000000000}"/>
  <mergeCells count="14">
    <mergeCell ref="F17:G17"/>
    <mergeCell ref="F18:G18"/>
    <mergeCell ref="A23:G23"/>
    <mergeCell ref="A2:G2"/>
    <mergeCell ref="A20:G20"/>
    <mergeCell ref="A21:G21"/>
    <mergeCell ref="A22:G22"/>
    <mergeCell ref="B8:G8"/>
    <mergeCell ref="B9:G9"/>
    <mergeCell ref="D10:G10"/>
    <mergeCell ref="A3:G3"/>
    <mergeCell ref="A4:G4"/>
    <mergeCell ref="A6:G6"/>
    <mergeCell ref="A5:G5"/>
  </mergeCells>
  <phoneticPr fontId="0" type="noConversion"/>
  <conditionalFormatting sqref="F17">
    <cfRule type="expression" dxfId="11" priority="1" stopIfTrue="1">
      <formula>IF($J17="Empate",IF(H17=1,TRUE(),FALSE()),FALSE())</formula>
    </cfRule>
    <cfRule type="expression" dxfId="10" priority="2" stopIfTrue="1">
      <formula>IF(H17="&gt;",FALSE(),IF(H17&gt;0,TRUE(),FALSE()))</formula>
    </cfRule>
    <cfRule type="expression" dxfId="9" priority="3" stopIfTrue="1">
      <formula>IF(H17="&gt;",TRUE(),FALSE())</formula>
    </cfRule>
  </conditionalFormatting>
  <conditionalFormatting sqref="F18">
    <cfRule type="expression" dxfId="8" priority="4" stopIfTrue="1">
      <formula>IF($J17="OK",IF(H17=1,TRUE(),FALSE()),FALSE())</formula>
    </cfRule>
    <cfRule type="expression" dxfId="7" priority="5" stopIfTrue="1">
      <formula>IF($J17="Empate",IF(H17=1,TRUE(),FALSE()),FALSE())</formula>
    </cfRule>
    <cfRule type="expression" dxfId="6" priority="6" stopIfTrue="1">
      <formula>IF($J17="Empate",IF(H17=2,TRUE(),FALSE()),FALSE())</formula>
    </cfRule>
  </conditionalFormatting>
  <conditionalFormatting sqref="G13:G16">
    <cfRule type="expression" dxfId="5" priority="7" stopIfTrue="1">
      <formula>IF(ISTEXT(F13),FALSE(),IF(F13&gt;E13,TRUE(),FALSE()))</formula>
    </cfRule>
  </conditionalFormatting>
  <conditionalFormatting sqref="D10:G10 B10">
    <cfRule type="cellIs" dxfId="4" priority="8" stopIfTrue="1" operator="equal">
      <formula>$G$1</formula>
    </cfRule>
  </conditionalFormatting>
  <conditionalFormatting sqref="B8:G9">
    <cfRule type="cellIs" dxfId="3" priority="9" stopIfTrue="1" operator="equal">
      <formula>$J$1</formula>
    </cfRule>
  </conditionalFormatting>
  <conditionalFormatting sqref="B13:B16">
    <cfRule type="expression" dxfId="2" priority="10" stopIfTrue="1">
      <formula>IF(#REF!=1,IF(#REF!=0,1,0),0)</formula>
    </cfRule>
  </conditionalFormatting>
  <conditionalFormatting sqref="D13:D16">
    <cfRule type="expression" priority="12" stopIfTrue="1">
      <formula>$A13</formula>
    </cfRule>
  </conditionalFormatting>
  <conditionalFormatting sqref="F13:F16">
    <cfRule type="cellIs" dxfId="1" priority="24" stopIfTrue="1" operator="equal">
      <formula>""</formula>
    </cfRule>
    <cfRule type="cellIs" dxfId="0" priority="25" stopIfTrue="1" operator="lessThan">
      <formula>E13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0" fitToHeight="20" orientation="portrait" verticalDpi="360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M27"/>
  <sheetViews>
    <sheetView workbookViewId="0">
      <selection activeCell="B4" sqref="B4"/>
    </sheetView>
  </sheetViews>
  <sheetFormatPr defaultRowHeight="12.75" x14ac:dyDescent="0.2"/>
  <cols>
    <col min="1" max="1" width="14.5703125" customWidth="1"/>
    <col min="2" max="2" width="56.28515625" customWidth="1"/>
    <col min="3" max="5" width="31.140625" customWidth="1"/>
    <col min="6" max="6" width="51.85546875" customWidth="1"/>
    <col min="7" max="13" width="14.5703125" customWidth="1"/>
    <col min="14" max="15" width="9.28515625" customWidth="1"/>
  </cols>
  <sheetData>
    <row r="1" spans="1:7" x14ac:dyDescent="0.2">
      <c r="A1" s="47" t="s">
        <v>7</v>
      </c>
      <c r="B1" s="5" t="s">
        <v>40</v>
      </c>
      <c r="E1" s="4"/>
      <c r="F1" s="4"/>
      <c r="G1" s="4"/>
    </row>
    <row r="2" spans="1:7" x14ac:dyDescent="0.2">
      <c r="A2" s="47" t="s">
        <v>8</v>
      </c>
      <c r="B2" s="5" t="s">
        <v>41</v>
      </c>
      <c r="E2" s="4"/>
      <c r="F2" s="4"/>
      <c r="G2" s="4"/>
    </row>
    <row r="3" spans="1:7" x14ac:dyDescent="0.2">
      <c r="A3" s="47" t="s">
        <v>9</v>
      </c>
      <c r="B3" s="5" t="s">
        <v>42</v>
      </c>
      <c r="C3" s="5"/>
      <c r="E3" s="4"/>
      <c r="F3" s="4"/>
      <c r="G3" s="4"/>
    </row>
    <row r="4" spans="1:7" x14ac:dyDescent="0.2">
      <c r="A4" s="47" t="s">
        <v>10</v>
      </c>
      <c r="B4" s="5" t="s">
        <v>52</v>
      </c>
      <c r="C4" s="5"/>
      <c r="E4" s="4"/>
      <c r="F4" s="4"/>
      <c r="G4" s="4"/>
    </row>
    <row r="5" spans="1:7" x14ac:dyDescent="0.2">
      <c r="A5" s="47" t="s">
        <v>11</v>
      </c>
      <c r="B5" s="5" t="s">
        <v>43</v>
      </c>
      <c r="C5" s="5"/>
      <c r="E5" s="4"/>
      <c r="F5" s="4"/>
      <c r="G5" s="4"/>
    </row>
    <row r="6" spans="1:7" x14ac:dyDescent="0.2">
      <c r="A6" s="47" t="s">
        <v>28</v>
      </c>
      <c r="B6" s="12" t="s">
        <v>44</v>
      </c>
      <c r="C6" s="5"/>
      <c r="E6" s="4"/>
      <c r="F6" s="4"/>
      <c r="G6" s="4"/>
    </row>
    <row r="7" spans="1:7" x14ac:dyDescent="0.2">
      <c r="A7" s="47" t="s">
        <v>12</v>
      </c>
      <c r="B7" s="5" t="s">
        <v>39</v>
      </c>
      <c r="C7" s="5"/>
      <c r="E7" s="4"/>
      <c r="F7" s="4"/>
      <c r="G7" s="4"/>
    </row>
    <row r="8" spans="1:7" x14ac:dyDescent="0.2">
      <c r="A8" s="48" t="s">
        <v>21</v>
      </c>
      <c r="B8" s="39">
        <v>2412940</v>
      </c>
      <c r="C8" s="5"/>
      <c r="E8" s="4"/>
      <c r="F8" s="4"/>
      <c r="G8" s="4"/>
    </row>
    <row r="9" spans="1:7" x14ac:dyDescent="0.2">
      <c r="A9" s="49" t="s">
        <v>0</v>
      </c>
      <c r="E9" s="4"/>
      <c r="F9" s="4"/>
      <c r="G9" s="4"/>
    </row>
    <row r="10" spans="1:7" x14ac:dyDescent="0.2">
      <c r="A10" s="50" t="s">
        <v>2</v>
      </c>
      <c r="E10" s="4"/>
      <c r="F10" s="4"/>
      <c r="G10" s="4"/>
    </row>
    <row r="11" spans="1:7" x14ac:dyDescent="0.2">
      <c r="A11" s="51" t="s">
        <v>6</v>
      </c>
      <c r="E11" s="4"/>
      <c r="F11" s="4"/>
      <c r="G11" s="4"/>
    </row>
    <row r="12" spans="1:7" x14ac:dyDescent="0.2">
      <c r="A12" s="50" t="s">
        <v>18</v>
      </c>
      <c r="E12" s="4"/>
      <c r="F12" s="4"/>
      <c r="G12" s="4"/>
    </row>
    <row r="13" spans="1:7" x14ac:dyDescent="0.2">
      <c r="A13" s="50" t="s">
        <v>22</v>
      </c>
      <c r="E13" s="4"/>
      <c r="F13" s="4"/>
      <c r="G13" s="4"/>
    </row>
    <row r="14" spans="1:7" x14ac:dyDescent="0.2">
      <c r="A14" s="50" t="s">
        <v>29</v>
      </c>
      <c r="E14" s="4"/>
      <c r="F14" s="4"/>
      <c r="G14" s="4"/>
    </row>
    <row r="15" spans="1:7" x14ac:dyDescent="0.2">
      <c r="A15" s="50" t="s">
        <v>30</v>
      </c>
      <c r="E15" s="4"/>
      <c r="F15" s="4"/>
      <c r="G15" s="4"/>
    </row>
    <row r="16" spans="1:7" x14ac:dyDescent="0.2">
      <c r="A16" s="50" t="s">
        <v>31</v>
      </c>
      <c r="B16" s="19"/>
      <c r="E16" s="19"/>
      <c r="F16" s="4"/>
      <c r="G16" s="4"/>
    </row>
    <row r="17" spans="1:13" s="18" customFormat="1" x14ac:dyDescent="0.2">
      <c r="A17" s="52" t="s">
        <v>19</v>
      </c>
      <c r="B17" s="56" t="s">
        <v>45</v>
      </c>
      <c r="C17" s="56" t="s">
        <v>46</v>
      </c>
      <c r="D17" s="56" t="s">
        <v>47</v>
      </c>
      <c r="E17" s="56" t="s">
        <v>48</v>
      </c>
      <c r="F17" s="19"/>
      <c r="G17" s="19"/>
      <c r="H17" s="19"/>
      <c r="I17" s="19"/>
      <c r="J17" s="19"/>
      <c r="K17" s="19"/>
      <c r="L17" s="19"/>
      <c r="M17" s="19"/>
    </row>
    <row r="18" spans="1:13" s="18" customFormat="1" x14ac:dyDescent="0.2">
      <c r="A18" s="52" t="s">
        <v>20</v>
      </c>
      <c r="B18" s="12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</row>
    <row r="19" spans="1:13" x14ac:dyDescent="0.2">
      <c r="A19" s="53"/>
      <c r="B19" s="19"/>
      <c r="E19" s="4"/>
      <c r="F19" s="19"/>
      <c r="G19" s="19"/>
    </row>
    <row r="20" spans="1:13" x14ac:dyDescent="0.2">
      <c r="B20" s="19"/>
      <c r="E20" s="4"/>
      <c r="F20" s="19"/>
      <c r="G20" s="19"/>
    </row>
    <row r="21" spans="1:13" x14ac:dyDescent="0.2">
      <c r="E21" s="4"/>
      <c r="F21" s="4"/>
      <c r="G21" s="4"/>
    </row>
    <row r="22" spans="1:13" x14ac:dyDescent="0.2">
      <c r="E22" s="4"/>
      <c r="F22" s="4"/>
      <c r="G22" s="4"/>
    </row>
    <row r="23" spans="1:13" ht="38.25" x14ac:dyDescent="0.2">
      <c r="A23" s="54" t="s">
        <v>13</v>
      </c>
      <c r="B23" s="17" t="s">
        <v>35</v>
      </c>
      <c r="E23" s="4"/>
      <c r="F23" s="4"/>
      <c r="G23" s="4"/>
    </row>
    <row r="24" spans="1:13" ht="25.5" x14ac:dyDescent="0.2">
      <c r="A24" s="54" t="s">
        <v>14</v>
      </c>
      <c r="B24" s="17" t="s">
        <v>36</v>
      </c>
      <c r="E24" s="4"/>
      <c r="F24" s="4"/>
      <c r="G24" s="4"/>
    </row>
    <row r="25" spans="1:13" ht="38.25" x14ac:dyDescent="0.2">
      <c r="A25" s="54" t="s">
        <v>15</v>
      </c>
      <c r="B25" s="12" t="s">
        <v>49</v>
      </c>
      <c r="C25" s="9"/>
      <c r="E25" s="4"/>
      <c r="F25" s="4"/>
      <c r="G25" s="4"/>
    </row>
    <row r="26" spans="1:13" ht="25.5" x14ac:dyDescent="0.2">
      <c r="A26" s="54" t="s">
        <v>16</v>
      </c>
      <c r="B26" s="17" t="s">
        <v>24</v>
      </c>
      <c r="E26" s="4"/>
      <c r="F26" s="4"/>
      <c r="G26" s="4"/>
    </row>
    <row r="27" spans="1:13" ht="25.5" x14ac:dyDescent="0.2">
      <c r="A27" s="16" t="s">
        <v>28</v>
      </c>
      <c r="B27" s="17" t="s">
        <v>26</v>
      </c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Quadro de Preços</vt:lpstr>
      <vt:lpstr>Dados</vt:lpstr>
      <vt:lpstr>'Quadro de Preços'!Titulos_de_impressao</vt:lpstr>
    </vt:vector>
  </TitlesOfParts>
  <Company>PMS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PMS</cp:lastModifiedBy>
  <cp:lastPrinted>2023-01-13T18:26:27Z</cp:lastPrinted>
  <dcterms:created xsi:type="dcterms:W3CDTF">2006-04-18T17:38:46Z</dcterms:created>
  <dcterms:modified xsi:type="dcterms:W3CDTF">2023-01-18T12:33:17Z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