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63-22 - Contratação de Serviço de Geradores para Sumifest - SMEC\"/>
    </mc:Choice>
  </mc:AlternateContent>
  <xr:revisionPtr revIDLastSave="0" documentId="13_ncr:1_{49C824A7-8D32-403D-8982-D0D0E040AE14}"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Preços'!$B$11:$H$20</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8" i="1" l="1"/>
  <c r="A27" i="1"/>
  <c r="A26" i="1"/>
  <c r="A25" i="1"/>
  <c r="A24" i="1"/>
  <c r="A23" i="1"/>
  <c r="A22" i="1"/>
  <c r="A21" i="1" l="1"/>
  <c r="H14" i="1"/>
  <c r="H13" i="1" l="1"/>
  <c r="F6" i="1"/>
  <c r="A4" i="1"/>
  <c r="A19" i="1"/>
  <c r="A20" i="1"/>
  <c r="A18" i="1"/>
  <c r="A17" i="1"/>
  <c r="A6" i="1"/>
  <c r="A5" i="1"/>
  <c r="A3" i="1"/>
  <c r="G16" i="1" l="1"/>
</calcChain>
</file>

<file path=xl/sharedStrings.xml><?xml version="1.0" encoding="utf-8"?>
<sst xmlns="http://schemas.openxmlformats.org/spreadsheetml/2006/main" count="63" uniqueCount="59">
  <si>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</si>
  <si>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</si>
  <si>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</si>
  <si>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</si>
  <si>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</si>
  <si>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</si>
  <si>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</si>
  <si>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</si>
  <si>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</si>
  <si>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</si>
  <si>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</si>
  <si>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</si>
  <si>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</si>
  <si>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</si>
  <si>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</si>
  <si>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</si>
  <si>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</si>
  <si>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</si>
  <si>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</si>
  <si>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</si>
  <si>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</si>
  <si>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</si>
  <si>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</si>
  <si>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</si>
  <si>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</si>
  <si>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</si>
  <si>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</si>
  <si>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</si>
  <si>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</si>
  <si>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</si>
  <si>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</si>
  <si>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</si>
  <si>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LOTE</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</si>
  <si>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</si>
  <si>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</si>
  <si>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</si>
  <si>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</si>
  <si>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</si>
  <si>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</si>
  <si>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</si>
  <si>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</si>
  <si>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__/__/2022</t>
  </si>
  <si>
    <t>Previsão Publicação: __/__/2022</t>
  </si>
  <si>
    <t>Representante:</t>
  </si>
  <si>
    <t>CPF:</t>
  </si>
  <si>
    <t>Enquadramento:</t>
  </si>
  <si>
    <t>Sec. Educação</t>
  </si>
  <si>
    <t>O não cumprimento do disposto no item 04 do Termo de Referência acarretará a anulação do empenho bem como a aplicação das penalidades previstas no edital e a convocação do fornecedor subseqüente considerando a ordem de classificação do certame.</t>
  </si>
  <si>
    <t>CONTRATAÇÃO DE EMPRESA ESPECIALIZADA NO FORNECIMENTO DE:
04 (QUATRO) CABOS DE 95 MM2 DE 35 (TRINTA E CINCO) METROS
03 (TRÊS) CABOS DE 95 MM2 DE 30 (TRINTA) METROS
03 (TRÊS) CABOS DE 95 MM2 DE 15 (QUINZE) METROS
01 (UM) GERADOR SILENCIOSO, MOTOR DE 06 CILINDROS, TRIFÁSICO, TENSÃO 110 VOLTS, 220 VOLTS, 380 VOLTS E 440 VOLTS, A SER DETERMINADO DE ACORDO COM AS NECESSIDADES DOS EQUIPAMENTOS ELÉTRICOS OU CARGAS QUE SERÃO CONETADAS AO EQUIPAMENTO;
ACELERAÇÃO AUTOMÁTICA TIPO VER (REGULADOR ELÉTRICO DE VOLTAGEM) COM ATUADOR DINÂMICO PARA MANUTENÇÃO DA ROTAÇÃO PARA PERFEITO EQUILÍBRIO DE CICLAGEM QUE DEVERÁ MANTER-SE CONSTANTE EM 60 HZ, COM VARIAÇÃO MÁXIMA DE 2%, P/ MAIS OU P/ MENOS;
QTA OU QTM DE ACORDO C/ AS NECESSIDADES, CHAVE REVERSORA P/ QTM, CAIXA DE PASSAGEM C/ BARRAMENTO DE DIMENSÃO ADEQUADA AS CORRENTES A SEREM UTILIZADAS E CABEAMENTO COMPATÍVEL C/ A CARGA; TANQUE DE COMBUSTÍVEL ABASTECIDO COM RESERVA DE 50%; COM AUTONOMIA MÍNIMA DE 04 (QUATRO) HORAS.
O GERADOR DEVERÁ FICAR EM MODO STANDY-BY DURANTE TODO O PERÍODO DE REALIZAÇÃO DO EVENTO. MONTAGEM E DESMONTAGEM, MANUTENÇÃO, TESTE, INCLUINDO DISTRIBUIÇÃO DAS FASES NA CAIXA DE PASSAGEM E MÃO DE OBRA ESPECIALIZADA E PORTANDO ARTs REFERENTE AOS EQUIPAMENTOS ACIMA MENCIONADOS.</t>
  </si>
  <si>
    <t>CONTRATAÇÃO DE EMPRESA ESPECIALIZADA NO FORNECIMENTO DE:
04 (QUATRO) CABOS DE 95 MM2 DE 35 (TRINTA E CINCO) METROS03 (TRÊS) CABOS DE 95 MM2 DE 30 (TRINTA) METROS03 (TRÊS) CABOS DE 95 MM2 DE 15 (QUINZE) METROS0
1(UM) GERADOR SILENCIOSO, MOTOR DE 06 CILINDROS, TRIFÁSICO, TENSÃO 110 VOLTS, 220 VOLTS, 380 VOLTS E 440 VOLTS, A SER DETERMINADO DE ACORDO COM AS NECESSIDADES DOS EQUIPAMENTOS ELÉTRICOS OU CARGAS QUE SERÃO CONETADAS AO EQUIPAMENTO;ACELERAÇÃO AUTOMÁTICA TIPO VER (REGULADOR ELÉTRICO DE VOLTAGEM) COM ATUADOR DINÂMICO PARA MANUTENÇÃO DA ROTAÇÃO PARA PERFEITO EQUILÍBRIO DE CICLAGEM QUE DEVERÁ MANTER-SE CONSTANTE EM 60 HZ, COM VARIAÇÃO MÁXIMA DE 2%, P/ MAIS OU P/ MENOSQTA OU QTM DE ACORDO C/ AS NECESSIDADES, CHAVE REVERSORA P/ QTM, CAIXA DE PASSAGEM C/ BARRAMENTO DE DIMENSÃO ADEQUADA AS CORRENTES A SEREM UTILIZADAS E CABEAMENTO COMPATÍVEL C/ A CARGA; TANQUE DE COMBUSTÍVEL ABASTECIDO COM RESERVA DE 50%;
O GERADOR DEVERÁ FICAR EM MODO PRIME DURANTE TODO O PERÍODO DE REALIZAÇÃO DO EVENTO. MONTAGEM E DESMONTAGEM, MANUTENÇÃO, TESTE, INCLUINDO DISTRIBUIÇÃO DAS FASES NA CAIXA DE PASSAGEM E MÃO DE OBRA ESPECIALIZADA E PORTANDO ARTs REFERENTE AOS EQUIPAMENTOS ACIMA MENCIONADOS.</t>
  </si>
  <si>
    <t>DIAS</t>
  </si>
  <si>
    <t>PREGÃO ELETRÔNICO Nº 063/2022</t>
  </si>
  <si>
    <t>CONTRATAÇÃO DE EMPRESA ESPECIALIZADA NO FORNECIMENTO DE GERADORES PARA A SUMIFEST</t>
  </si>
  <si>
    <t>MENOR PREÇO GLOBAL</t>
  </si>
  <si>
    <t>O objeto do presente termo de referência será prestado nos dias 16, 17 e 18 de setembro de 2022, conforme solicitação da Secretaria Municipal de Educação, Cultura, Esporte e Lazer.</t>
  </si>
  <si>
    <t>O pagamento do objeto de que trata o PREGÃO ELETRÔNICO 063/2022, e consequente contrato serão efetuados pela Tesouraria da PREFEITURA MUNICIPAL DE SUMIDOURO no prazo de até 30 dias a contar do ateste da nota fiscal.</t>
  </si>
  <si>
    <t>Prazo do Contrato: A Contar de sua assinatura até 31/12/2022.</t>
  </si>
  <si>
    <t>PROCESSO ADMINISTRATIVO N° 2585/2022 de 18/08/2022</t>
  </si>
  <si>
    <t>Abertura das Propostas: 13/09/2022, às 14:00hs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</si>
</sst>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6"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3">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right/>
      <top style="hair">
        <color indexed="23"/>
      </top>
      <bottom style="hair">
        <color indexed="55"/>
      </bottom>
      <diagonal/>
    </border>
    <border>
      <left/>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style="hair">
        <color indexed="23"/>
      </left>
      <right style="hair">
        <color indexed="23"/>
      </right>
      <top style="hair">
        <color indexed="23"/>
      </top>
      <bottom/>
      <diagonal/>
    </border>
    <border>
      <left style="thin">
        <color indexed="8"/>
      </left>
      <right style="thin">
        <color indexed="8"/>
      </right>
      <top style="thin">
        <color indexed="8"/>
      </top>
      <bottom style="thin">
        <color indexed="8"/>
      </bottom>
      <diagonal/>
    </border>
    <border>
      <left style="hair">
        <color indexed="23"/>
      </left>
      <right style="hair">
        <color indexed="23"/>
      </right>
      <top/>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4">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8" fillId="0" borderId="0" xfId="0" applyFont="1" applyBorder="1" applyAlignment="1" applyProtection="1">
      <alignment horizontal="left" vertical="center"/>
      <protection hidden="1"/>
    </xf>
    <xf numFmtId="0" fontId="6" fillId="0" borderId="0" xfId="0" applyFont="1" applyBorder="1" applyAlignment="1" applyProtection="1">
      <protection hidden="1"/>
    </xf>
    <xf numFmtId="0" fontId="0" fillId="8" borderId="11" xfId="0" applyFill="1" applyBorder="1"/>
    <xf numFmtId="0" fontId="2" fillId="0" borderId="0" xfId="0" applyFont="1" applyAlignment="1">
      <alignment horizontal="left" vertical="center" wrapText="1"/>
    </xf>
    <xf numFmtId="0" fontId="15" fillId="0" borderId="0" xfId="0" applyFont="1" applyAlignment="1">
      <alignment horizontal="justify" vertical="center"/>
    </xf>
    <xf numFmtId="0" fontId="2" fillId="0" borderId="0" xfId="0" applyFont="1" applyAlignment="1">
      <alignment horizontal="left" wrapText="1"/>
    </xf>
    <xf numFmtId="0" fontId="1" fillId="0" borderId="0" xfId="0" applyFont="1" applyFill="1"/>
    <xf numFmtId="0" fontId="1" fillId="0" borderId="0" xfId="0" applyFont="1"/>
    <xf numFmtId="0" fontId="1" fillId="0" borderId="0" xfId="0" applyFont="1" applyAlignment="1">
      <alignment wrapText="1"/>
    </xf>
    <xf numFmtId="0" fontId="1" fillId="0" borderId="0" xfId="0" applyFont="1" applyFill="1" applyBorder="1" applyAlignment="1">
      <alignment wrapText="1"/>
    </xf>
    <xf numFmtId="169" fontId="8" fillId="0" borderId="2" xfId="0" applyNumberFormat="1" applyFont="1" applyBorder="1" applyAlignment="1" applyProtection="1">
      <alignment horizontal="center" vertical="center"/>
      <protection locked="0"/>
    </xf>
    <xf numFmtId="0" fontId="8" fillId="0" borderId="6" xfId="0" applyFont="1" applyBorder="1" applyAlignment="1" applyProtection="1">
      <alignment horizontal="left"/>
      <protection locked="0"/>
    </xf>
    <xf numFmtId="0" fontId="8" fillId="0" borderId="7" xfId="0" applyFont="1" applyBorder="1" applyAlignment="1" applyProtection="1">
      <alignment horizontal="left"/>
      <protection locked="0"/>
    </xf>
    <xf numFmtId="0" fontId="9" fillId="0" borderId="0" xfId="0" applyFont="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169" fontId="9" fillId="3" borderId="4" xfId="0" applyNumberFormat="1" applyFont="1" applyFill="1" applyBorder="1" applyAlignment="1" applyProtection="1">
      <alignment horizontal="left" vertical="center" wrapText="1"/>
      <protection hidden="1"/>
    </xf>
    <xf numFmtId="169" fontId="9" fillId="3" borderId="5" xfId="0" applyNumberFormat="1" applyFont="1" applyFill="1" applyBorder="1" applyAlignment="1" applyProtection="1">
      <alignment horizontal="left" vertical="center" wrapText="1"/>
      <protection hidden="1"/>
    </xf>
    <xf numFmtId="168" fontId="7" fillId="0" borderId="10" xfId="0" applyNumberFormat="1" applyFont="1" applyBorder="1" applyAlignment="1">
      <alignment horizontal="center" vertical="center" wrapText="1"/>
    </xf>
    <xf numFmtId="168" fontId="7" fillId="0" borderId="12" xfId="0" applyNumberFormat="1" applyFont="1" applyBorder="1" applyAlignment="1">
      <alignment horizontal="center" vertical="center" wrapText="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horizontal="left" vertical="center" wrapText="1"/>
      <protection hidden="1"/>
    </xf>
    <xf numFmtId="166" fontId="8" fillId="0" borderId="0" xfId="1" applyFont="1" applyBorder="1" applyAlignment="1" applyProtection="1">
      <alignment horizontal="center" vertical="center"/>
      <protection hidden="1"/>
    </xf>
  </cellXfs>
  <cellStyles count="3">
    <cellStyle name="Moeda" xfId="1" builtinId="4"/>
    <cellStyle name="Normal" xfId="0" builtinId="0"/>
    <cellStyle name="Vírgula" xfId="2" builtinId="3"/>
  </cellStyles>
  <dxfs count="10">
    <dxf>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0</xdr:row>
      <xdr:rowOff>28575</xdr:rowOff>
    </xdr:from>
    <xdr:to>
      <xdr:col>4</xdr:col>
      <xdr:colOff>352457</xdr:colOff>
      <xdr:row>0</xdr:row>
      <xdr:rowOff>723900</xdr:rowOff>
    </xdr:to>
    <xdr:sp macro="" textlink="">
      <xdr:nvSpPr>
        <xdr:cNvPr id="1025" name="Text Box 1">
          <a:extLst>
            <a:ext uri="{FF2B5EF4-FFF2-40B4-BE49-F238E27FC236}">
              <a16:creationId xmlns:a16="http://schemas.microsoft.com/office/drawing/2014/main" id="{2BB955EF-FAF5-4A92-A23B-CF375A68234F}"/>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28575</xdr:colOff>
      <xdr:row>0</xdr:row>
      <xdr:rowOff>28575</xdr:rowOff>
    </xdr:from>
    <xdr:to>
      <xdr:col>1</xdr:col>
      <xdr:colOff>114300</xdr:colOff>
      <xdr:row>0</xdr:row>
      <xdr:rowOff>704850</xdr:rowOff>
    </xdr:to>
    <xdr:pic>
      <xdr:nvPicPr>
        <xdr:cNvPr id="1093" name="Picture 2" descr="brasãoGIF_300dpi">
          <a:extLst>
            <a:ext uri="{FF2B5EF4-FFF2-40B4-BE49-F238E27FC236}">
              <a16:creationId xmlns:a16="http://schemas.microsoft.com/office/drawing/2014/main" id="{466F1A20-88F7-4058-9469-558CE19A5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209550</xdr:colOff>
      <xdr:row>0</xdr:row>
      <xdr:rowOff>285750</xdr:rowOff>
    </xdr:from>
    <xdr:to>
      <xdr:col>7</xdr:col>
      <xdr:colOff>647700</xdr:colOff>
      <xdr:row>3</xdr:row>
      <xdr:rowOff>76200</xdr:rowOff>
    </xdr:to>
    <xdr:grpSp>
      <xdr:nvGrpSpPr>
        <xdr:cNvPr id="1094" name="Group 60">
          <a:extLst>
            <a:ext uri="{FF2B5EF4-FFF2-40B4-BE49-F238E27FC236}">
              <a16:creationId xmlns:a16="http://schemas.microsoft.com/office/drawing/2014/main" id="{EADCD8A7-3F81-42CE-8798-9BA57AEE7241}"/>
            </a:ext>
          </a:extLst>
        </xdr:cNvPr>
        <xdr:cNvGrpSpPr>
          <a:grpSpLocks/>
        </xdr:cNvGrpSpPr>
      </xdr:nvGrpSpPr>
      <xdr:grpSpPr bwMode="auto">
        <a:xfrm>
          <a:off x="5534025" y="285750"/>
          <a:ext cx="1790700" cy="857250"/>
          <a:chOff x="520" y="6"/>
          <a:chExt cx="188" cy="90"/>
        </a:xfrm>
      </xdr:grpSpPr>
      <xdr:sp macro="" textlink="">
        <xdr:nvSpPr>
          <xdr:cNvPr id="1085" name="Caixa de texto 2">
            <a:extLst>
              <a:ext uri="{FF2B5EF4-FFF2-40B4-BE49-F238E27FC236}">
                <a16:creationId xmlns:a16="http://schemas.microsoft.com/office/drawing/2014/main" id="{F8ECC2D9-50BC-4935-B3A7-8BA054B4A861}"/>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45473EA7-4217-4407-A385-B52B1630E38F}"/>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2585/22</a:t>
            </a:r>
          </a:p>
          <a:p>
            <a:pPr algn="l" rtl="0">
              <a:lnSpc>
                <a:spcPts val="12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N31"/>
  <sheetViews>
    <sheetView tabSelected="1" zoomScaleNormal="115" zoomScaleSheetLayoutView="100" workbookViewId="0">
      <selection activeCell="G13" sqref="G13"/>
    </sheetView>
  </sheetViews>
  <sheetFormatPr defaultRowHeight="12.75" x14ac:dyDescent="0.2"/>
  <cols>
    <col min="1" max="1" width="9.140625" style="2"/>
    <col min="2" max="2" width="4.5703125" style="1" customWidth="1"/>
    <col min="3" max="3" width="49.85546875" style="2" customWidth="1"/>
    <col min="4" max="4" width="8.28515625" style="1" customWidth="1"/>
    <col min="5" max="5" width="8" style="26" customWidth="1"/>
    <col min="6" max="7" width="10.140625" style="14" customWidth="1"/>
    <col min="8" max="8" width="10.140625" style="12" customWidth="1"/>
    <col min="9" max="9" width="11.85546875" style="46" customWidth="1"/>
    <col min="10" max="10" width="11.5703125" style="2" customWidth="1"/>
    <col min="11" max="12" width="9.140625" style="2"/>
    <col min="13" max="13" width="9.140625" style="41"/>
    <col min="14" max="16" width="9.140625" style="2"/>
    <col min="17" max="17" width="10" style="2" bestFit="1" customWidth="1"/>
    <col min="18" max="16384" width="9.140625" style="2"/>
  </cols>
  <sheetData>
    <row r="1" spans="1:14" ht="58.5" customHeight="1" x14ac:dyDescent="0.2">
      <c r="I1" s="45"/>
    </row>
    <row r="2" spans="1:14" x14ac:dyDescent="0.2">
      <c r="A2" s="81" t="s">
        <v>19</v>
      </c>
      <c r="B2" s="81"/>
      <c r="C2" s="81"/>
      <c r="D2" s="81"/>
      <c r="E2" s="81"/>
      <c r="F2" s="81"/>
      <c r="G2" s="81"/>
      <c r="H2" s="81"/>
    </row>
    <row r="3" spans="1:14" x14ac:dyDescent="0.2">
      <c r="A3" s="61" t="str">
        <f>UPPER(Dados!B1&amp;"  -  "&amp;Dados!B4)</f>
        <v>PREGÃO ELETRÔNICO Nº 063/2022  -  ABERTURA DAS PROPOSTAS: 13/09/2022, ÀS 14:00HS</v>
      </c>
      <c r="B3" s="59"/>
      <c r="C3" s="61"/>
      <c r="D3" s="59"/>
      <c r="E3" s="59"/>
      <c r="F3" s="59"/>
      <c r="G3" s="59"/>
      <c r="H3" s="59"/>
    </row>
    <row r="4" spans="1:14" ht="12.75" customHeight="1" x14ac:dyDescent="0.2">
      <c r="A4" s="82" t="str">
        <f>Dados!B3</f>
        <v>CONTRATAÇÃO DE EMPRESA ESPECIALIZADA NO FORNECIMENTO DE GERADORES PARA A SUMIFEST</v>
      </c>
      <c r="B4" s="82"/>
      <c r="C4" s="82"/>
      <c r="D4" s="82"/>
      <c r="E4" s="82"/>
      <c r="F4" s="82"/>
      <c r="G4" s="82"/>
      <c r="H4" s="82"/>
    </row>
    <row r="5" spans="1:14" x14ac:dyDescent="0.2">
      <c r="A5" s="81" t="str">
        <f>Dados!B2</f>
        <v>PROCESSO ADMINISTRATIVO N° 2585/2022 de 18/08/2022</v>
      </c>
      <c r="B5" s="81"/>
      <c r="C5" s="81"/>
      <c r="D5" s="81"/>
      <c r="E5" s="81"/>
      <c r="F5" s="81"/>
      <c r="G5" s="81"/>
      <c r="H5" s="81"/>
    </row>
    <row r="6" spans="1:14" x14ac:dyDescent="0.2">
      <c r="A6" s="61" t="str">
        <f>Dados!B7</f>
        <v>MENOR PREÇO GLOBAL</v>
      </c>
      <c r="B6" s="61"/>
      <c r="C6" s="59"/>
      <c r="D6" s="81" t="s">
        <v>29</v>
      </c>
      <c r="E6" s="81"/>
      <c r="F6" s="83">
        <f>Dados!B8</f>
        <v>44986.979999999996</v>
      </c>
      <c r="G6" s="83"/>
      <c r="H6" s="59"/>
    </row>
    <row r="7" spans="1:14" ht="2.25" customHeight="1" x14ac:dyDescent="0.2">
      <c r="B7" s="6"/>
      <c r="C7" s="6"/>
      <c r="D7" s="6"/>
      <c r="E7" s="27"/>
      <c r="F7" s="15"/>
      <c r="G7" s="15"/>
      <c r="H7" s="11"/>
    </row>
    <row r="8" spans="1:14" s="8" customFormat="1" ht="12" customHeight="1" x14ac:dyDescent="0.2">
      <c r="A8" s="62" t="s">
        <v>0</v>
      </c>
      <c r="B8" s="72"/>
      <c r="C8" s="72"/>
      <c r="D8" s="72"/>
      <c r="E8" s="72"/>
      <c r="F8" s="72"/>
      <c r="G8" s="72"/>
      <c r="H8" s="72"/>
      <c r="I8" s="47"/>
      <c r="M8" s="40"/>
    </row>
    <row r="9" spans="1:14" s="8" customFormat="1" ht="12" customHeight="1" x14ac:dyDescent="0.2">
      <c r="A9" s="62" t="s">
        <v>1</v>
      </c>
      <c r="B9" s="73"/>
      <c r="C9" s="73"/>
      <c r="D9" s="73"/>
      <c r="E9" s="73"/>
      <c r="F9" s="73"/>
      <c r="G9" s="73"/>
      <c r="H9" s="73"/>
      <c r="I9" s="47"/>
      <c r="M9" s="40"/>
      <c r="N9" s="40"/>
    </row>
    <row r="10" spans="1:14" s="8" customFormat="1" ht="12" customHeight="1" x14ac:dyDescent="0.2">
      <c r="A10" s="62" t="s">
        <v>2</v>
      </c>
      <c r="B10" s="72"/>
      <c r="C10" s="72"/>
      <c r="D10" s="28" t="s">
        <v>8</v>
      </c>
      <c r="E10" s="72"/>
      <c r="F10" s="72"/>
      <c r="G10" s="72"/>
      <c r="H10" s="72"/>
      <c r="I10" s="47"/>
      <c r="M10" s="40"/>
    </row>
    <row r="11" spans="1:14" ht="4.5" customHeight="1" x14ac:dyDescent="0.2">
      <c r="B11" s="3"/>
      <c r="C11" s="30"/>
      <c r="D11" s="30"/>
      <c r="E11" s="31"/>
      <c r="F11" s="57"/>
      <c r="G11" s="32"/>
      <c r="H11" s="33"/>
    </row>
    <row r="12" spans="1:14" s="8" customFormat="1" ht="22.5" x14ac:dyDescent="0.2">
      <c r="A12" s="35" t="s">
        <v>32</v>
      </c>
      <c r="B12" s="35" t="s">
        <v>3</v>
      </c>
      <c r="C12" s="35" t="s">
        <v>4</v>
      </c>
      <c r="D12" s="35" t="s">
        <v>5</v>
      </c>
      <c r="E12" s="35" t="s">
        <v>6</v>
      </c>
      <c r="F12" s="52" t="s">
        <v>25</v>
      </c>
      <c r="G12" s="52" t="s">
        <v>26</v>
      </c>
      <c r="H12" s="35" t="s">
        <v>7</v>
      </c>
      <c r="I12" s="47"/>
      <c r="M12" s="40"/>
    </row>
    <row r="13" spans="1:14" s="8" customFormat="1" ht="315" x14ac:dyDescent="0.2">
      <c r="A13" s="79">
        <v>1</v>
      </c>
      <c r="B13" s="36">
        <v>1</v>
      </c>
      <c r="C13" s="34" t="s">
        <v>48</v>
      </c>
      <c r="D13" s="37" t="s">
        <v>50</v>
      </c>
      <c r="E13" s="55">
        <v>3</v>
      </c>
      <c r="F13" s="58">
        <v>7097.33</v>
      </c>
      <c r="G13" s="71"/>
      <c r="H13" s="38" t="str">
        <f t="shared" ref="H13" si="0">IF(G13="","",IF(ISTEXT(G13),"NC",G13*E13))</f>
        <v/>
      </c>
      <c r="I13" s="47"/>
      <c r="L13" s="7"/>
      <c r="M13" s="40"/>
    </row>
    <row r="14" spans="1:14" s="8" customFormat="1" ht="292.5" x14ac:dyDescent="0.2">
      <c r="A14" s="80"/>
      <c r="B14" s="36">
        <v>2</v>
      </c>
      <c r="C14" s="34" t="s">
        <v>49</v>
      </c>
      <c r="D14" s="37" t="s">
        <v>50</v>
      </c>
      <c r="E14" s="55">
        <v>3</v>
      </c>
      <c r="F14" s="58">
        <v>7898.33</v>
      </c>
      <c r="G14" s="71"/>
      <c r="H14" s="38" t="str">
        <f t="shared" ref="H14" si="1">IF(G14="","",IF(ISTEXT(G14),"NC",G14*E14))</f>
        <v/>
      </c>
      <c r="I14" s="47"/>
      <c r="L14" s="7"/>
      <c r="M14" s="40"/>
    </row>
    <row r="15" spans="1:14" s="29" customFormat="1" ht="9" x14ac:dyDescent="0.2">
      <c r="B15" s="39"/>
      <c r="F15" s="53"/>
      <c r="G15" s="77" t="s">
        <v>27</v>
      </c>
      <c r="H15" s="78"/>
      <c r="I15" s="48"/>
      <c r="M15" s="42"/>
    </row>
    <row r="16" spans="1:14" ht="14.25" customHeight="1" x14ac:dyDescent="0.2">
      <c r="G16" s="75" t="str">
        <f>IF(SUM(H13:H14)=0,"",SUM(H13:H14))</f>
        <v/>
      </c>
      <c r="H16" s="76"/>
      <c r="I16" s="49"/>
    </row>
    <row r="17" spans="1:13" s="43" customFormat="1" ht="29.25" customHeight="1" x14ac:dyDescent="0.2">
      <c r="A17" s="74" t="str">
        <f>" - "&amp;Dados!B23</f>
        <v xml:space="preserve"> - O objeto do presente termo de referência será prestado nos dias 16, 17 e 18 de setembro de 2022, conforme solicitação da Secretaria Municipal de Educação, Cultura, Esporte e Lazer.</v>
      </c>
      <c r="B17" s="74"/>
      <c r="C17" s="74"/>
      <c r="D17" s="74"/>
      <c r="E17" s="74"/>
      <c r="F17" s="74"/>
      <c r="G17" s="74"/>
      <c r="H17" s="74"/>
      <c r="I17" s="50"/>
      <c r="M17" s="44"/>
    </row>
    <row r="18" spans="1:13" s="43" customFormat="1" ht="24" customHeight="1" x14ac:dyDescent="0.2">
      <c r="A18" s="74" t="str">
        <f>" - "&amp;Dados!B24</f>
        <v xml:space="preserve"> - O não cumprimento do disposto no item 04 do Termo de Referência acarretará a anulação do empenho bem como a aplicação das penalidades previstas no edital e a convocação do fornecedor subseqüente considerando a ordem de classificação do certame.</v>
      </c>
      <c r="B18" s="74"/>
      <c r="C18" s="74"/>
      <c r="D18" s="74"/>
      <c r="E18" s="74"/>
      <c r="F18" s="74"/>
      <c r="G18" s="74"/>
      <c r="H18" s="74"/>
      <c r="I18" s="50"/>
      <c r="M18" s="44"/>
    </row>
    <row r="19" spans="1:13" s="43" customFormat="1" ht="9" x14ac:dyDescent="0.2">
      <c r="A19" s="74" t="str">
        <f>" - "&amp;Dados!B25</f>
        <v xml:space="preserve"> - O pagamento do objeto de que trata o PREGÃO ELETRÔNICO 063/2022, e consequente contrato serão efetuados pela Tesouraria da PREFEITURA MUNICIPAL DE SUMIDOURO no prazo de até 30 dias a contar do ateste da nota fiscal.</v>
      </c>
      <c r="B19" s="74"/>
      <c r="C19" s="74"/>
      <c r="D19" s="74"/>
      <c r="E19" s="74"/>
      <c r="F19" s="74"/>
      <c r="G19" s="74"/>
      <c r="H19" s="74"/>
      <c r="I19" s="50"/>
      <c r="M19" s="44"/>
    </row>
    <row r="20" spans="1:13" s="29" customFormat="1" ht="9" customHeight="1" x14ac:dyDescent="0.2">
      <c r="A20" s="74" t="str">
        <f>" - "&amp;Dados!B26</f>
        <v xml:space="preserve"> - Proposta válida por 60 (sessenta) dias</v>
      </c>
      <c r="B20" s="74"/>
      <c r="C20" s="74"/>
      <c r="D20" s="74"/>
      <c r="E20" s="74"/>
      <c r="F20" s="74"/>
      <c r="G20" s="74"/>
      <c r="H20" s="74"/>
      <c r="I20" s="48"/>
      <c r="M20" s="42"/>
    </row>
    <row r="21" spans="1:13" s="29" customFormat="1" ht="24.75" customHeight="1" x14ac:dyDescent="0.2">
      <c r="A21" s="74" t="str">
        <f>" - "&amp;Dados!B28</f>
        <v xml:space="preserve"> - A Licitante poderá apresentar prospecto, ficha técnica ou outros documentos com informações que permitam a melhor identificação e qualificação do(s) item(ns) licitado(s);</v>
      </c>
      <c r="B21" s="74"/>
      <c r="C21" s="74"/>
      <c r="D21" s="74"/>
      <c r="E21" s="74"/>
      <c r="F21" s="74"/>
      <c r="G21" s="74"/>
      <c r="H21" s="74"/>
      <c r="I21" s="48"/>
      <c r="M21" s="42"/>
    </row>
    <row r="22" spans="1:13" ht="19.5" customHeight="1" x14ac:dyDescent="0.2">
      <c r="A22" s="74" t="str">
        <f>" - "&amp;Dados!B29</f>
        <v xml:space="preserve"> - A proposta de preços ajustada ao lance final deverá conter o valor numérico dos preços unitários e totais, não podendo exceder o valor do lance final;</v>
      </c>
      <c r="B22" s="74"/>
      <c r="C22" s="74"/>
      <c r="D22" s="74"/>
      <c r="E22" s="74"/>
      <c r="F22" s="74"/>
      <c r="G22" s="74"/>
      <c r="H22" s="74"/>
      <c r="I22" s="51"/>
    </row>
    <row r="23" spans="1:13" ht="24.75" customHeight="1" x14ac:dyDescent="0.2">
      <c r="A23" s="74"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3" s="74"/>
      <c r="C23" s="74"/>
      <c r="D23" s="74"/>
      <c r="E23" s="74"/>
      <c r="F23" s="74"/>
      <c r="G23" s="74"/>
      <c r="H23" s="74"/>
      <c r="I23" s="51"/>
    </row>
    <row r="24" spans="1:13" ht="24.75" customHeight="1" x14ac:dyDescent="0.2">
      <c r="A24" s="74"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4" s="74"/>
      <c r="C24" s="74"/>
      <c r="D24" s="74"/>
      <c r="E24" s="74"/>
      <c r="F24" s="74"/>
      <c r="G24" s="74"/>
      <c r="H24" s="74"/>
      <c r="I24" s="51"/>
    </row>
    <row r="25" spans="1:13" ht="24.75" customHeight="1" x14ac:dyDescent="0.2">
      <c r="A25" s="74"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5" s="74"/>
      <c r="C25" s="74"/>
      <c r="D25" s="74"/>
      <c r="E25" s="74"/>
      <c r="F25" s="74"/>
      <c r="G25" s="74"/>
      <c r="H25" s="74"/>
      <c r="I25" s="51"/>
    </row>
    <row r="26" spans="1:13" ht="24.75" customHeight="1" x14ac:dyDescent="0.2">
      <c r="A26" s="74" t="str">
        <f>" - "&amp;Dados!B33</f>
        <v xml:space="preserve"> - Declaramos que até a presente data inexistem fatos impeditivos a participação desta empresa ao presente certame licitatório, ciente da obrigatoriedade de declarar ocorrências posteriores;</v>
      </c>
      <c r="B26" s="74"/>
      <c r="C26" s="74"/>
      <c r="D26" s="74"/>
      <c r="E26" s="74"/>
      <c r="F26" s="74"/>
      <c r="G26" s="74"/>
      <c r="H26" s="74"/>
      <c r="I26" s="51"/>
    </row>
    <row r="27" spans="1:13" ht="30.75" customHeight="1" x14ac:dyDescent="0.2">
      <c r="A27" s="74"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27" s="74"/>
      <c r="C27" s="74"/>
      <c r="D27" s="74"/>
      <c r="E27" s="74"/>
      <c r="F27" s="74"/>
      <c r="G27" s="74"/>
      <c r="H27" s="74"/>
    </row>
    <row r="28" spans="1:13" ht="24.75" customHeight="1" x14ac:dyDescent="0.2">
      <c r="A28" s="74"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28" s="74"/>
      <c r="C28" s="74"/>
      <c r="D28" s="74"/>
      <c r="E28" s="74"/>
      <c r="F28" s="74"/>
      <c r="G28" s="74"/>
      <c r="H28" s="74"/>
    </row>
    <row r="29" spans="1:13" x14ac:dyDescent="0.2">
      <c r="C29" s="1"/>
      <c r="E29" s="1"/>
      <c r="H29" s="1"/>
    </row>
    <row r="30" spans="1:13" x14ac:dyDescent="0.2">
      <c r="C30" s="1"/>
      <c r="E30" s="1"/>
      <c r="H30" s="1"/>
    </row>
    <row r="31" spans="1:13" x14ac:dyDescent="0.2">
      <c r="C31" s="1"/>
      <c r="E31" s="1"/>
      <c r="H31" s="1"/>
    </row>
  </sheetData>
  <sheetProtection algorithmName="SHA-512" hashValue="i4jmWZntXQenYFmDUpIMBqFwXGzmObytbyJI2mEflS7+IHJ03PmBz+ODYnB/R3y1o4zepUsIEXnZ8G5+bD+NPw==" saltValue="8GGF/SeFkiY9ZAjS78EfhA==" spinCount="100000" sheet="1" objects="1" scenarios="1"/>
  <autoFilter ref="B11:H20" xr:uid="{00000000-0009-0000-0000-000000000000}"/>
  <mergeCells count="24">
    <mergeCell ref="A28:H28"/>
    <mergeCell ref="A21:H21"/>
    <mergeCell ref="A22:H22"/>
    <mergeCell ref="A19:H19"/>
    <mergeCell ref="A20:H20"/>
    <mergeCell ref="A23:H23"/>
    <mergeCell ref="A24:H24"/>
    <mergeCell ref="A25:H25"/>
    <mergeCell ref="A26:H26"/>
    <mergeCell ref="A27:H27"/>
    <mergeCell ref="A2:H2"/>
    <mergeCell ref="A4:H4"/>
    <mergeCell ref="D6:E6"/>
    <mergeCell ref="F6:G6"/>
    <mergeCell ref="A5:H5"/>
    <mergeCell ref="B8:H8"/>
    <mergeCell ref="B9:H9"/>
    <mergeCell ref="B10:C10"/>
    <mergeCell ref="A18:H18"/>
    <mergeCell ref="G16:H16"/>
    <mergeCell ref="E10:H10"/>
    <mergeCell ref="A17:H17"/>
    <mergeCell ref="G15:H15"/>
    <mergeCell ref="A13:A14"/>
  </mergeCells>
  <phoneticPr fontId="0" type="noConversion"/>
  <conditionalFormatting sqref="G15">
    <cfRule type="expression" dxfId="9" priority="1" stopIfTrue="1">
      <formula>IF($K15="Empate",IF(I15=1,TRUE(),FALSE()),FALSE())</formula>
    </cfRule>
    <cfRule type="expression" dxfId="8" priority="2" stopIfTrue="1">
      <formula>IF(I15="&gt;",FALSE(),IF(I15&gt;0,TRUE(),FALSE()))</formula>
    </cfRule>
    <cfRule type="expression" dxfId="7" priority="3" stopIfTrue="1">
      <formula>IF(I15="&gt;",TRUE(),FALSE())</formula>
    </cfRule>
  </conditionalFormatting>
  <conditionalFormatting sqref="G16">
    <cfRule type="expression" dxfId="6" priority="4" stopIfTrue="1">
      <formula>IF($K15="OK",IF(I15=1,TRUE(),FALSE()),FALSE())</formula>
    </cfRule>
    <cfRule type="expression" dxfId="5" priority="5" stopIfTrue="1">
      <formula>IF($K15="Empate",IF(I15=1,TRUE(),FALSE()),FALSE())</formula>
    </cfRule>
    <cfRule type="expression" dxfId="4" priority="6" stopIfTrue="1">
      <formula>IF($K15="Empate",IF(I15=2,TRUE(),FALSE()),FALSE())</formula>
    </cfRule>
  </conditionalFormatting>
  <conditionalFormatting sqref="E13:E14">
    <cfRule type="expression" priority="12" stopIfTrue="1">
      <formula>$B13</formula>
    </cfRule>
  </conditionalFormatting>
  <conditionalFormatting sqref="H13:H14">
    <cfRule type="expression" dxfId="3" priority="25" stopIfTrue="1">
      <formula>IF(ISTEXT(G13),FALSE(),IF(G13&gt;F13,TRUE(),FALSE()))</formula>
    </cfRule>
  </conditionalFormatting>
  <conditionalFormatting sqref="G13:G14">
    <cfRule type="cellIs" dxfId="2" priority="11" stopIfTrue="1" operator="equal">
      <formula>""</formula>
    </cfRule>
  </conditionalFormatting>
  <conditionalFormatting sqref="C13:C14">
    <cfRule type="expression" dxfId="1" priority="10" stopIfTrue="1">
      <formula>IF(#REF!=1,IF(#REF!=0,1,0),0)</formula>
    </cfRule>
  </conditionalFormatting>
  <conditionalFormatting sqref="E10:H10 B8:B9 C8:H8 B10:C10">
    <cfRule type="cellIs" dxfId="0" priority="24" stopIfTrue="1" operator="equal">
      <formula>$F$1</formula>
    </cfRule>
  </conditionalFormatting>
  <printOptions horizontalCentered="1"/>
  <pageMargins left="0.51181102362204722" right="0.31496062992125984" top="0.39370078740157483" bottom="1.0236220472440944" header="0.51181102362204722" footer="0.55118110236220474"/>
  <pageSetup paperSize="9" scale="85" fitToHeight="20" orientation="portrait" verticalDpi="360"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4.5703125" customWidth="1"/>
    <col min="2" max="2" width="51.85546875" customWidth="1"/>
    <col min="3" max="3" width="38.85546875" customWidth="1"/>
    <col min="4" max="4" width="39" customWidth="1"/>
    <col min="5" max="7" width="20.42578125" customWidth="1"/>
    <col min="8" max="9" width="19.28515625" customWidth="1"/>
    <col min="10" max="13" width="14.5703125" customWidth="1"/>
    <col min="14" max="15" width="9.28515625" customWidth="1"/>
  </cols>
  <sheetData>
    <row r="1" spans="1:7" x14ac:dyDescent="0.2">
      <c r="A1" s="16" t="s">
        <v>9</v>
      </c>
      <c r="B1" s="67" t="s">
        <v>51</v>
      </c>
      <c r="E1" s="4"/>
      <c r="F1" s="4"/>
      <c r="G1" s="4"/>
    </row>
    <row r="2" spans="1:7" x14ac:dyDescent="0.2">
      <c r="A2" s="16" t="s">
        <v>10</v>
      </c>
      <c r="B2" s="68" t="s">
        <v>57</v>
      </c>
      <c r="E2" s="4"/>
      <c r="F2" s="4"/>
      <c r="G2" s="4"/>
    </row>
    <row r="3" spans="1:7" x14ac:dyDescent="0.2">
      <c r="A3" s="16" t="s">
        <v>11</v>
      </c>
      <c r="B3" s="68" t="s">
        <v>52</v>
      </c>
      <c r="C3" s="5"/>
      <c r="E3" s="4"/>
      <c r="F3" s="4"/>
      <c r="G3" s="4"/>
    </row>
    <row r="4" spans="1:7" x14ac:dyDescent="0.2">
      <c r="A4" s="16" t="s">
        <v>12</v>
      </c>
      <c r="B4" s="67" t="s">
        <v>58</v>
      </c>
      <c r="C4" s="5"/>
      <c r="E4" s="4"/>
      <c r="F4" s="4"/>
      <c r="G4" s="4"/>
    </row>
    <row r="5" spans="1:7" x14ac:dyDescent="0.2">
      <c r="A5" s="16" t="s">
        <v>13</v>
      </c>
      <c r="B5" s="10" t="s">
        <v>41</v>
      </c>
      <c r="C5" s="5"/>
      <c r="E5" s="4"/>
      <c r="F5" s="4"/>
      <c r="G5" s="4"/>
    </row>
    <row r="6" spans="1:7" x14ac:dyDescent="0.2">
      <c r="A6" s="16" t="s">
        <v>30</v>
      </c>
      <c r="B6" s="13" t="s">
        <v>42</v>
      </c>
      <c r="C6" s="5"/>
      <c r="E6" s="4"/>
      <c r="F6" s="4"/>
      <c r="G6" s="4"/>
    </row>
    <row r="7" spans="1:7" x14ac:dyDescent="0.2">
      <c r="A7" s="16" t="s">
        <v>14</v>
      </c>
      <c r="B7" s="68" t="s">
        <v>53</v>
      </c>
      <c r="C7" s="5"/>
      <c r="E7" s="4"/>
      <c r="F7" s="4"/>
      <c r="G7" s="4"/>
    </row>
    <row r="8" spans="1:7" x14ac:dyDescent="0.2">
      <c r="A8" s="25" t="s">
        <v>23</v>
      </c>
      <c r="B8" s="54">
        <v>44986.979999999996</v>
      </c>
      <c r="C8" s="5"/>
      <c r="E8" s="4"/>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63" t="s">
        <v>43</v>
      </c>
      <c r="E14" s="4"/>
      <c r="F14" s="4"/>
      <c r="G14" s="4"/>
    </row>
    <row r="15" spans="1:7" x14ac:dyDescent="0.2">
      <c r="A15" s="63" t="s">
        <v>44</v>
      </c>
      <c r="E15" s="4"/>
      <c r="F15" s="4"/>
      <c r="G15" s="4"/>
    </row>
    <row r="16" spans="1:7" x14ac:dyDescent="0.2">
      <c r="A16" s="63" t="s">
        <v>45</v>
      </c>
      <c r="B16" s="24"/>
      <c r="E16" s="24"/>
      <c r="F16" s="4"/>
      <c r="G16" s="4"/>
    </row>
    <row r="17" spans="1:256" s="23" customFormat="1" x14ac:dyDescent="0.2">
      <c r="A17" s="22" t="s">
        <v>21</v>
      </c>
      <c r="B17" s="64" t="s">
        <v>46</v>
      </c>
      <c r="C17" s="64"/>
      <c r="D17" s="64"/>
      <c r="E17" s="24"/>
      <c r="F17" s="24"/>
      <c r="G17" s="24"/>
      <c r="H17" s="24"/>
      <c r="I17" s="24"/>
      <c r="J17" s="24"/>
      <c r="K17" s="24"/>
      <c r="L17" s="24"/>
      <c r="M17" s="24"/>
    </row>
    <row r="18" spans="1:256" s="23" customFormat="1" x14ac:dyDescent="0.2">
      <c r="A18" s="22" t="s">
        <v>22</v>
      </c>
      <c r="B18" s="56"/>
      <c r="C18" s="56"/>
      <c r="D18" s="56"/>
      <c r="E18" s="56"/>
      <c r="F18" s="56"/>
      <c r="G18" s="56"/>
      <c r="H18" s="24"/>
      <c r="I18" s="24"/>
      <c r="J18" s="24"/>
      <c r="K18" s="24"/>
      <c r="L18" s="24"/>
      <c r="M18" s="24"/>
      <c r="IV18" s="24"/>
    </row>
    <row r="19" spans="1:256" x14ac:dyDescent="0.2">
      <c r="B19" s="24"/>
      <c r="E19" s="4"/>
      <c r="F19" s="24"/>
      <c r="G19" s="24"/>
    </row>
    <row r="20" spans="1:256" x14ac:dyDescent="0.2">
      <c r="B20" s="24"/>
      <c r="E20" s="60"/>
      <c r="F20" s="24"/>
      <c r="G20" s="24"/>
    </row>
    <row r="21" spans="1:256" x14ac:dyDescent="0.2">
      <c r="E21" s="60"/>
      <c r="F21" s="60"/>
      <c r="G21" s="4"/>
    </row>
    <row r="22" spans="1:256" x14ac:dyDescent="0.2">
      <c r="E22" s="60"/>
      <c r="F22" s="60"/>
      <c r="G22" s="4"/>
    </row>
    <row r="23" spans="1:256" ht="51" x14ac:dyDescent="0.2">
      <c r="A23" s="20" t="s">
        <v>15</v>
      </c>
      <c r="B23" s="21" t="s">
        <v>54</v>
      </c>
      <c r="E23" s="4"/>
      <c r="F23" s="4"/>
      <c r="G23" s="4"/>
    </row>
    <row r="24" spans="1:256" ht="63.75" x14ac:dyDescent="0.2">
      <c r="A24" s="20" t="s">
        <v>16</v>
      </c>
      <c r="B24" s="56" t="s">
        <v>47</v>
      </c>
      <c r="E24" s="4"/>
      <c r="F24" s="4"/>
      <c r="G24" s="4"/>
    </row>
    <row r="25" spans="1:256" ht="63.75" x14ac:dyDescent="0.2">
      <c r="A25" s="20" t="s">
        <v>17</v>
      </c>
      <c r="B25" s="69" t="s">
        <v>55</v>
      </c>
      <c r="C25" s="9"/>
      <c r="E25" s="65"/>
      <c r="F25" s="66"/>
      <c r="G25" s="4"/>
    </row>
    <row r="26" spans="1:256" ht="25.5" x14ac:dyDescent="0.2">
      <c r="A26" s="20" t="s">
        <v>18</v>
      </c>
      <c r="B26" s="21" t="s">
        <v>28</v>
      </c>
      <c r="E26" s="65"/>
      <c r="F26" s="4"/>
      <c r="G26" s="4"/>
    </row>
    <row r="27" spans="1:256" ht="25.5" x14ac:dyDescent="0.2">
      <c r="A27" s="20" t="s">
        <v>31</v>
      </c>
      <c r="B27" s="70" t="s">
        <v>56</v>
      </c>
      <c r="E27" s="65"/>
    </row>
    <row r="28" spans="1:256" ht="38.25" x14ac:dyDescent="0.2">
      <c r="B28" s="21" t="s">
        <v>33</v>
      </c>
      <c r="E28" s="65"/>
    </row>
    <row r="29" spans="1:256" ht="38.25" x14ac:dyDescent="0.2">
      <c r="B29" s="21" t="s">
        <v>34</v>
      </c>
      <c r="E29" s="65"/>
    </row>
    <row r="30" spans="1:256" ht="63.75" x14ac:dyDescent="0.2">
      <c r="B30" s="21" t="s">
        <v>35</v>
      </c>
      <c r="E30" s="65"/>
    </row>
    <row r="31" spans="1:256" ht="63.75" x14ac:dyDescent="0.2">
      <c r="B31" s="21" t="s">
        <v>36</v>
      </c>
    </row>
    <row r="32" spans="1:256" ht="63.75" x14ac:dyDescent="0.2">
      <c r="B32" s="21" t="s">
        <v>37</v>
      </c>
    </row>
    <row r="33" spans="2:2" ht="51" x14ac:dyDescent="0.2">
      <c r="B33" s="21" t="s">
        <v>38</v>
      </c>
    </row>
    <row r="34" spans="2:2" ht="76.5" x14ac:dyDescent="0.2">
      <c r="B34" s="21" t="s">
        <v>39</v>
      </c>
    </row>
    <row r="35" spans="2:2" ht="63.75" x14ac:dyDescent="0.2">
      <c r="B35" s="21" t="s">
        <v>40</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2022-07-12T18:46:11Z</cp:lastPrinted>
  <dcterms:created xsi:type="dcterms:W3CDTF">2006-04-18T17:38:46Z</dcterms:created>
  <dcterms:modified xsi:type="dcterms:W3CDTF">2022-08-30T19:28:58Z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