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EstaPasta_de_trabalho"/>
  <mc:AlternateContent xmlns:mc="http://schemas.openxmlformats.org/markup-compatibility/2006">
    <mc:Choice Requires="x15">
      <x15ac:absPath xmlns:x15ac="http://schemas.microsoft.com/office/spreadsheetml/2010/11/ac" url="D:\licitacoes\2023\Pregão Eletronico\Pregão Eletrônico 018-23 - Eventual Aquisição de Material de Escritório - SMS\"/>
    </mc:Choice>
  </mc:AlternateContent>
  <xr:revisionPtr revIDLastSave="0" documentId="13_ncr:1_{9295685E-650B-4637-B67D-44CDB10AA6EF}"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Preços'!$A$11:$G$103</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A97" i="1" l="1"/>
  <c r="A98" i="1"/>
  <c r="A99" i="1"/>
  <c r="A100" i="1"/>
  <c r="A101" i="1"/>
  <c r="A102" i="1"/>
  <c r="A103" i="1"/>
  <c r="A96" i="1"/>
  <c r="E6" i="1"/>
  <c r="G13" i="1"/>
  <c r="A4" i="1"/>
  <c r="A94" i="1"/>
  <c r="A95" i="1"/>
  <c r="A93" i="1"/>
  <c r="A92" i="1"/>
  <c r="A6" i="1"/>
  <c r="A5" i="1"/>
  <c r="A3" i="1"/>
  <c r="F91" i="1" l="1"/>
</calcChain>
</file>

<file path=xl/sharedStrings.xml><?xml version="1.0" encoding="utf-8"?>
<sst xmlns="http://schemas.openxmlformats.org/spreadsheetml/2006/main" count="212" uniqueCount="139">
  <si>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</si>
  <si>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</si>
  <si>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</si>
  <si>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</si>
  <si>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</si>
  <si>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</si>
  <si>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</si>
  <si>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</si>
  <si>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</si>
  <si>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</si>
  <si>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</si>
  <si>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</si>
  <si>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</si>
  <si>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</si>
  <si>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</si>
  <si>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</si>
  <si>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</si>
  <si>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</si>
  <si>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</si>
  <si>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</si>
  <si>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</si>
  <si>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</si>
  <si>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</si>
  <si>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</si>
  <si>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</si>
  <si>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</si>
  <si>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</si>
  <si>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</si>
  <si>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</si>
  <si>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</si>
  <si>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</si>
  <si>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</si>
  <si>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</si>
  <si>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</si>
  <si>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</si>
  <si>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</si>
  <si>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</si>
  <si>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</si>
  <si>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</si>
  <si>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</si>
  <si>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</si>
  <si>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</si>
  <si>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</si>
  <si>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</si>
  <si>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</si>
  <si>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Sec. Saúde</t>
  </si>
  <si>
    <t>Homologação: __/__/2023</t>
  </si>
  <si>
    <t>Previsão Publicação: __/__/2023</t>
  </si>
  <si>
    <t>O objeto do presente termo de referência será recebido de forma única pela Secretaria com prazo não superior a 15 (quinze) dias úteis após recebimento de cada nota de empenho, conforme solicitação do responsável por fiscalizar este contrato.</t>
  </si>
  <si>
    <t>Os materiais deverão ser entregues no endereço: Setor de Almoxarifado, Rua Dr. Carolino Ribeiro de Moura SN, Centro, Sumidouro-RJ, no horário das 09hs00min às 12hs00min horas e de 14hs00min às 17hs00min horas. Sendo o frete, carga e descarga por conta do fornecedor até o local indicado.</t>
  </si>
  <si>
    <t>O pagamento do objeto de que trata o PREGÃO ELETRÔNICO 018/2023, será efetuado pela Tesouraria da Secretaria Municipal de Saúde de Sumidouro.</t>
  </si>
  <si>
    <t xml:space="preserve">ADESIVO INSTANTÂNEO PARA ARTESANATO N3 20 G </t>
  </si>
  <si>
    <t>AGULHA DE TRICÔ Nº 4 35 CM</t>
  </si>
  <si>
    <t>Par</t>
  </si>
  <si>
    <t>APONTADOR DE METAL</t>
  </si>
  <si>
    <t>BANDEJA EM MDF NO TAMANHO 30X20X5CM</t>
  </si>
  <si>
    <t>BONECA DE PLÁSTICO TIPO BARBIE PARA ARTESANATO</t>
  </si>
  <si>
    <t>BORRACHA BRANCA NÚMERO 40</t>
  </si>
  <si>
    <t>CADERNO UNIVERSITÁRIO ESPIRAL 1 MATÉRIA, 96 FOLHAS, CAPA DURA 200MM X 275 MM</t>
  </si>
  <si>
    <t>CAIXA COM TAMPA EM MDF, NOS TAMANHOS 10X10X05 CM</t>
  </si>
  <si>
    <t>CAIXA COM TAMPA EM MDF, NOS TAMANHOS 17X17X06 CM</t>
  </si>
  <si>
    <t>CAIXA COM TAMPA EM MDF, NOS TAMANHOS 25X25X10 CM</t>
  </si>
  <si>
    <t>CAIXA CORRESPONDÊNCIA POLIESTIRENO TRIPLA ARTICULÁVEL CRISTAL</t>
  </si>
  <si>
    <t>CANETA ESFEROGRÁFICA COM CORPO SEXTAVADO, INJETADO EM POLIESTILENO CRISTAL, TAMPA TOTALMENTE EMBUTIDA NO CORPO DA CANETA, 100% DE VEDAÇÃO, PONTEIRA EM LATÃO COM ESFERA EM TUNGSTÊNIO, COR AZUL</t>
  </si>
  <si>
    <t>CANETA ESFEROGRÁFICA COM CORPO SEXTAVADO, INJETADO EM POLIESTILENO CRISTAL, TAMPA TOTALMENTE EMBUTIDA NO CORPO DA CANETA, 100% DE VEDAÇÃO, PONTEIRA EM LATÃO COM ESFERA EM TUNGSTÊNIO, COR PRETA</t>
  </si>
  <si>
    <t>CANETA HIDROCOR AMARELA</t>
  </si>
  <si>
    <t>CANETA HIDROCOR VERDE</t>
  </si>
  <si>
    <t>CANETA HIDROCOR VERMELHA</t>
  </si>
  <si>
    <t>CANETA MARCA TEXTO AMARELA FLUORESCENTE (CAIXA COM 12 UNIDADES)</t>
  </si>
  <si>
    <t>CANETA PERMANENTE PARA TRANSPARÊNCIA CD/DVD 2.0 MM POSSUI TINTA A BASE DE ÁLCOOL PERMANENTE, IDEAL PARA TRANSPARÊNCIAS E OUTRAS SUPERFÍCIES - PONTA POLIACETAL 2.0 MM (PONTA MÉDIA) NA COR PRETA. CX / 12 UND</t>
  </si>
  <si>
    <t>CARTUCHO TONER IMPRESSORA LEXMARK MODELO: MB2236 ADW (100% NOVO - NÃO REMANUFATURADO)</t>
  </si>
  <si>
    <t>CARTUCHO TONER LASER COMPATÍVEL HP CE 285A PARA HP LASERJET P1102W (100% NOVO - NÃO REMANUFATURADO)</t>
  </si>
  <si>
    <t>CARTUCHO TONER LASER COMPATÍVEL HP LASER JET PRO M404DW - CF258A (100% NOVO - NÃO REMANUFATURADO)</t>
  </si>
  <si>
    <t>CARTUCHO TONER LASER COMPATÍVEL SAMSUNG ML 2010 (100% NOVO - NÃO REMANUFATURADO)</t>
  </si>
  <si>
    <t>CLIPS 3/0 GALVANIZADO, CAIXA COM 50 UNIDADES</t>
  </si>
  <si>
    <t>CLIPS 8/0 CAIXA COM 25 UNIDADES</t>
  </si>
  <si>
    <t>CLIPS N. 4 (CAIXA C/ 50 UNIDADES)</t>
  </si>
  <si>
    <t>CLIPS TRANÇADO N. 02 (CX C/ 50 UNIDADES)</t>
  </si>
  <si>
    <t>COLA BRANCA 1KG</t>
  </si>
  <si>
    <t>COLA EM BASTÃO</t>
  </si>
  <si>
    <t xml:space="preserve">CORRETIVO EM FITA 5,5 M </t>
  </si>
  <si>
    <t>ELÁSTICO DE BORRACHA LÁTEX Nº 18 C/ 500 UNIDADES</t>
  </si>
  <si>
    <t>ENVELOPE PARDO TAMANHO MÉDIO</t>
  </si>
  <si>
    <t>ENVELOPE PARDO TAMANHO OFÍCIO</t>
  </si>
  <si>
    <t>FELTRO LISO NAS CORES: VERDE ESCURO; VERMELHO E MARROM. 10M DE CADA COR</t>
  </si>
  <si>
    <t>FITA ADESIVA 12 MM X 33 M</t>
  </si>
  <si>
    <t>FITA ADESIVA TRANSPARENTE EM POLIPROPILENO 45 MM X 45 M</t>
  </si>
  <si>
    <t>FITA CORRETIVA 5 MM X 10 M</t>
  </si>
  <si>
    <t>FOLHA DE EVA ESTAMPADO, CORES SORTIDAS, PACOTE C/ 10 UNIDADES, 40 CM X 60 CM</t>
  </si>
  <si>
    <t>FOLHA DE EVA, NAS CORES: VERDE ESCURO; VERDE LIMÃO; AMARELO; PINK; AZUL ESCURO; AZUL CEU; BRANCO; CINZA; MARROM E LILÁS. PACOTE C/ 10 UNIDADES, 40 CM X 60 CM. CADA PACOTE UMA COR.</t>
  </si>
  <si>
    <t>GRAMPEADOR P/ ATÉ 20 FLS</t>
  </si>
  <si>
    <t>GRAMPO 26/6 GALVANIZADO CAIXA COM 5000 UNIDADES</t>
  </si>
  <si>
    <t>GRAMPO P/ GRAMPEADOR 26/6 (CX C/ 1000 UND)</t>
  </si>
  <si>
    <t>GRAMPO PLÁSTICO P/ PRONTUÁRIO PCT C/ 50 UND</t>
  </si>
  <si>
    <t>GRAMPO TRANÇADO GALVANIZADO Nº 2 CAIXA COM 50 UNIDADES</t>
  </si>
  <si>
    <t>GUARDANAPO PARA DECOUPAGE DE ESTAMPA VARIADAS MEDINDO 33 CM X 33 CM</t>
  </si>
  <si>
    <t>LÁPIS DE CÊRA, CAIXA C/ 12 CORES</t>
  </si>
  <si>
    <t>LÁPIS DE COR, CAIXA COM 24 CORES</t>
  </si>
  <si>
    <t>LÁPIS PRETO N. 2 REDONDO</t>
  </si>
  <si>
    <t>LINHA PARA TRICÔ 100% ACRÍLICO 40G. NAS CORES: 03 BRANCAS, 03 VERDES, 03 AZUIS, 03 ROSAS, 03 MARRONS, 03 LILÁS, 03 AMARELAS, 03 CINZAS</t>
  </si>
  <si>
    <t>LIVRO DE ATA C/ 300 FOLHAS</t>
  </si>
  <si>
    <t>LIVRO DE CIRURGIA PADRONIZADO REF. 779 C/ 300 FLS</t>
  </si>
  <si>
    <t>MARCA TEXTO NA COR AMARELA</t>
  </si>
  <si>
    <t>MARCADOR HIDROGRÁFICO, NÃO TÓXICO, PONTA DE 5,5 MM, COR AZUL</t>
  </si>
  <si>
    <t>MARCADOR HIDROGRÁFICO, NÃO TÓXICO, PONTA DE 5,5 MM, COR PRETA</t>
  </si>
  <si>
    <t>MARCADOR HIDROGRÁFICO, NÃO TÓXICO, PONTA DE 5,5 MM, COR VERMELHA</t>
  </si>
  <si>
    <t>ORGANIZADOR DE ESCRITÓRIO VERTICAL CARACTERÍSTICAS DO PRODUTO: EXPOSITOR EM POLIESTIRENO CLASSIC; COR: CRISTAL; DIMENSÕES: 235 X 40 X 288; CAIXA ESCANINHO A4 PETG FIXAÇÃO ADESIVA (COMPORTA 50 FOLHAS): CONFECCIONADA EM PETG CRISTAL (MATERIAL DE ALTA TRANSPARÊNCIA E DURABILIDADE), FIXAÇÃO ADESIVA (FITA DE ALTA ADERÊNCIA). IDEAL PARA COMPORTAR ATE 50 FOLHAS FORMATO A4.</t>
  </si>
  <si>
    <t>PANO DE PRATO BRANCO SEM ESTAMPA PARA ARTESANATO, 100% ALGODÃO</t>
  </si>
  <si>
    <t>PAPEL A4 75G/M2 210 X 297 MM (PACOTE COM 500 FLS)</t>
  </si>
  <si>
    <t>PAPEL ADESIVO CONTACT BRANCO ROLO 45 CM X 10 MTS</t>
  </si>
  <si>
    <t>PAPEL OFÍCIO 2 - 75G/M2 (PACOTE COM 500 FLS)</t>
  </si>
  <si>
    <t>PASTA ARQUIVO</t>
  </si>
  <si>
    <t>PASTA COM ABA ELÁSTICO EM CARTÃO DUPLEX 350 X 240</t>
  </si>
  <si>
    <t>PASTA JEKA LARGA</t>
  </si>
  <si>
    <t>PASTA PLÁSTICA COM ELÁSTICO (3,5 CM DE ALTURA)</t>
  </si>
  <si>
    <t>PASTA PLÁSTICA COM ELÁSTICO (5,5 CM DE ALTURA)</t>
  </si>
  <si>
    <t>PASTA PLÁSTICA FININHA C/ ELÁSTICO</t>
  </si>
  <si>
    <t>PERFURADOR DE PAPEL 30 FLS</t>
  </si>
  <si>
    <t>PORTA RETRATO EM MDF NO TAMANHO 15X21 CM</t>
  </si>
  <si>
    <t>RECADO AUTO-ADESIVO 76,2 MM X 101,6 MM (BLOCO C/ 100 FOLHAS)</t>
  </si>
  <si>
    <t>Blocos</t>
  </si>
  <si>
    <t>RÉGUA TRANSPARENTE 30 CM</t>
  </si>
  <si>
    <t>TACHINHA PERCEVEJO Nº 12, PACOTE COM 100 UNIDADES</t>
  </si>
  <si>
    <t>TESOURA GRANDE P/ ESCRITÓRIO</t>
  </si>
  <si>
    <t>TESOURINHA SEM PONTA ESCOLAR</t>
  </si>
  <si>
    <t>TINTA ORIGINAL P/ IMPRESSORA EPSON L355 - COD. 664 - REFIL C/ 70 ML (AMARELO)</t>
  </si>
  <si>
    <t>TINTA ORIGINAL P/ IMPRESSORA EPSON L355 - COD. 664 - REFIL C/ 70 ML (CIANO)</t>
  </si>
  <si>
    <t>TINTA ORIGINAL P/ IMPRESSORA EPSON L355 - COD. 664 - REFIL C/ 70 ML (MAGENTA)</t>
  </si>
  <si>
    <t>TINTA ORIGINAL P/ IMPRESSORA EPSON L355 - COD. 774 - REFIL C/ 140 ML (PRETA)</t>
  </si>
  <si>
    <t>TNT NAS CORES BRANCO, PRETO, VERDE, VERMELHO, AZUL, MARROM, AMARELO (10M DE CADA COR)</t>
  </si>
  <si>
    <t>PREGÃO ELETRÔNICO Nº 018/2023</t>
  </si>
  <si>
    <t>EVENTUAL AQUISIÇÃO DE MATERIAL DE ESCRITÓRIO - SRP</t>
  </si>
  <si>
    <t>CX</t>
  </si>
  <si>
    <t>M</t>
  </si>
  <si>
    <t>PCT</t>
  </si>
  <si>
    <t>Rolo</t>
  </si>
  <si>
    <t>UNID</t>
  </si>
  <si>
    <t>Abertura das Propostas: 16/03/2023, às 10:00hs</t>
  </si>
  <si>
    <t>PROCESSO ADMINISTRATIVO N° 2898/2021 de 27/09/2021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</si>
</sst>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516038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79335"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2898/21</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103"/>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3.28515625" style="2" customWidth="1"/>
    <col min="3" max="3" width="11" style="1" customWidth="1"/>
    <col min="4" max="4" width="8"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72" t="s">
        <v>19</v>
      </c>
      <c r="B2" s="72"/>
      <c r="C2" s="72"/>
      <c r="D2" s="72"/>
      <c r="E2" s="72"/>
      <c r="F2" s="72"/>
      <c r="G2" s="72"/>
    </row>
    <row r="3" spans="1:11" x14ac:dyDescent="0.2">
      <c r="A3" s="72" t="str">
        <f>UPPER(Dados!B1&amp;"  -  "&amp;Dados!B4)</f>
        <v>PREGÃO ELETRÔNICO Nº 018/2023  -  ABERTURA DAS PROPOSTAS: 16/03/2023, ÀS 10:00HS</v>
      </c>
      <c r="B3" s="72"/>
      <c r="C3" s="72"/>
      <c r="D3" s="72"/>
      <c r="E3" s="72"/>
      <c r="F3" s="72"/>
      <c r="G3" s="72"/>
    </row>
    <row r="4" spans="1:11" x14ac:dyDescent="0.2">
      <c r="A4" s="73" t="str">
        <f>Dados!B3</f>
        <v>EVENTUAL AQUISIÇÃO DE MATERIAL DE ESCRITÓRIO - SRP</v>
      </c>
      <c r="B4" s="73"/>
      <c r="C4" s="73"/>
      <c r="D4" s="73"/>
      <c r="E4" s="73"/>
      <c r="F4" s="73"/>
      <c r="G4" s="73"/>
    </row>
    <row r="5" spans="1:11" x14ac:dyDescent="0.2">
      <c r="A5" s="72" t="str">
        <f>Dados!B2</f>
        <v>PROCESSO ADMINISTRATIVO N° 2898/2021 de 27/09/2021</v>
      </c>
      <c r="B5" s="72"/>
      <c r="C5" s="72"/>
      <c r="D5" s="72"/>
      <c r="E5" s="72"/>
      <c r="F5" s="72"/>
      <c r="G5" s="72"/>
    </row>
    <row r="6" spans="1:11" x14ac:dyDescent="0.2">
      <c r="A6" s="51" t="str">
        <f>Dados!B7</f>
        <v>MENOR PREÇO POR ITEM</v>
      </c>
      <c r="B6" s="51"/>
      <c r="C6" s="70" t="s">
        <v>29</v>
      </c>
      <c r="D6" s="70"/>
      <c r="E6" s="71">
        <f>Dados!B8</f>
        <v>94050.99</v>
      </c>
      <c r="F6" s="71"/>
      <c r="G6" s="51"/>
    </row>
    <row r="7" spans="1:11" ht="2.25" customHeight="1" x14ac:dyDescent="0.2">
      <c r="A7" s="6"/>
      <c r="B7" s="6"/>
      <c r="C7" s="6"/>
      <c r="D7" s="6"/>
      <c r="E7" s="14"/>
      <c r="F7" s="14"/>
      <c r="G7" s="10"/>
    </row>
    <row r="8" spans="1:11" s="8" customFormat="1" ht="12" customHeight="1" x14ac:dyDescent="0.2">
      <c r="A8" s="15" t="s">
        <v>0</v>
      </c>
      <c r="B8" s="63"/>
      <c r="C8" s="63"/>
      <c r="D8" s="63"/>
      <c r="E8" s="63"/>
      <c r="F8" s="63"/>
      <c r="G8" s="63"/>
      <c r="H8" s="40"/>
    </row>
    <row r="9" spans="1:11" s="8" customFormat="1" ht="12" customHeight="1" x14ac:dyDescent="0.2">
      <c r="A9" s="15" t="s">
        <v>1</v>
      </c>
      <c r="B9" s="64"/>
      <c r="C9" s="64"/>
      <c r="D9" s="64"/>
      <c r="E9" s="64"/>
      <c r="F9" s="64"/>
      <c r="G9" s="64"/>
      <c r="H9" s="40"/>
    </row>
    <row r="10" spans="1:11" s="8" customFormat="1" ht="12" customHeight="1" x14ac:dyDescent="0.2">
      <c r="A10" s="15" t="s">
        <v>2</v>
      </c>
      <c r="B10" s="59"/>
      <c r="C10" s="26" t="s">
        <v>8</v>
      </c>
      <c r="D10" s="69"/>
      <c r="E10" s="69"/>
      <c r="F10" s="69"/>
      <c r="G10" s="69"/>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11.25" x14ac:dyDescent="0.2">
      <c r="A13" s="33">
        <v>1</v>
      </c>
      <c r="B13" s="31" t="s">
        <v>51</v>
      </c>
      <c r="C13" s="34" t="s">
        <v>136</v>
      </c>
      <c r="D13" s="48">
        <v>10</v>
      </c>
      <c r="E13" s="50">
        <v>10.92</v>
      </c>
      <c r="F13" s="58"/>
      <c r="G13" s="35" t="str">
        <f>IF(F13="","",IF(ISTEXT(F13),"NC",F13*D13))</f>
        <v/>
      </c>
      <c r="H13" s="40"/>
      <c r="K13" s="7"/>
    </row>
    <row r="14" spans="1:11" s="8" customFormat="1" ht="11.25" x14ac:dyDescent="0.2">
      <c r="A14" s="33">
        <v>2</v>
      </c>
      <c r="B14" s="31" t="s">
        <v>52</v>
      </c>
      <c r="C14" s="34" t="s">
        <v>53</v>
      </c>
      <c r="D14" s="48">
        <v>5</v>
      </c>
      <c r="E14" s="50">
        <v>6.88</v>
      </c>
      <c r="F14" s="58"/>
      <c r="G14" s="35" t="str">
        <f t="shared" ref="G14:G77" si="0">IF(F14="","",IF(ISTEXT(F14),"NC",F14*D14))</f>
        <v/>
      </c>
      <c r="H14" s="40"/>
      <c r="K14" s="7"/>
    </row>
    <row r="15" spans="1:11" s="8" customFormat="1" ht="11.25" x14ac:dyDescent="0.2">
      <c r="A15" s="33">
        <v>3</v>
      </c>
      <c r="B15" s="31" t="s">
        <v>54</v>
      </c>
      <c r="C15" s="34" t="s">
        <v>136</v>
      </c>
      <c r="D15" s="48">
        <v>50</v>
      </c>
      <c r="E15" s="50">
        <v>4</v>
      </c>
      <c r="F15" s="58"/>
      <c r="G15" s="35" t="str">
        <f t="shared" si="0"/>
        <v/>
      </c>
      <c r="H15" s="40"/>
      <c r="K15" s="7"/>
    </row>
    <row r="16" spans="1:11" s="8" customFormat="1" ht="11.25" x14ac:dyDescent="0.2">
      <c r="A16" s="33">
        <v>4</v>
      </c>
      <c r="B16" s="31" t="s">
        <v>55</v>
      </c>
      <c r="C16" s="34" t="s">
        <v>136</v>
      </c>
      <c r="D16" s="48">
        <v>10</v>
      </c>
      <c r="E16" s="50">
        <v>19</v>
      </c>
      <c r="F16" s="58"/>
      <c r="G16" s="35" t="str">
        <f t="shared" si="0"/>
        <v/>
      </c>
      <c r="H16" s="40"/>
      <c r="K16" s="7"/>
    </row>
    <row r="17" spans="1:11" s="8" customFormat="1" ht="11.25" x14ac:dyDescent="0.2">
      <c r="A17" s="33">
        <v>5</v>
      </c>
      <c r="B17" s="31" t="s">
        <v>56</v>
      </c>
      <c r="C17" s="34" t="s">
        <v>136</v>
      </c>
      <c r="D17" s="48">
        <v>20</v>
      </c>
      <c r="E17" s="50">
        <v>36.72</v>
      </c>
      <c r="F17" s="58"/>
      <c r="G17" s="35" t="str">
        <f t="shared" si="0"/>
        <v/>
      </c>
      <c r="H17" s="40"/>
      <c r="K17" s="7"/>
    </row>
    <row r="18" spans="1:11" s="8" customFormat="1" ht="11.25" x14ac:dyDescent="0.2">
      <c r="A18" s="33">
        <v>6</v>
      </c>
      <c r="B18" s="31" t="s">
        <v>57</v>
      </c>
      <c r="C18" s="34" t="s">
        <v>136</v>
      </c>
      <c r="D18" s="48">
        <v>140</v>
      </c>
      <c r="E18" s="50">
        <v>0.97</v>
      </c>
      <c r="F18" s="58"/>
      <c r="G18" s="35" t="str">
        <f t="shared" si="0"/>
        <v/>
      </c>
      <c r="H18" s="40"/>
      <c r="K18" s="7"/>
    </row>
    <row r="19" spans="1:11" s="8" customFormat="1" ht="22.5" x14ac:dyDescent="0.2">
      <c r="A19" s="33">
        <v>7</v>
      </c>
      <c r="B19" s="31" t="s">
        <v>58</v>
      </c>
      <c r="C19" s="34" t="s">
        <v>136</v>
      </c>
      <c r="D19" s="48">
        <v>12</v>
      </c>
      <c r="E19" s="50">
        <v>14.02</v>
      </c>
      <c r="F19" s="58"/>
      <c r="G19" s="35" t="str">
        <f t="shared" si="0"/>
        <v/>
      </c>
      <c r="H19" s="40"/>
      <c r="K19" s="7"/>
    </row>
    <row r="20" spans="1:11" s="8" customFormat="1" ht="11.25" x14ac:dyDescent="0.2">
      <c r="A20" s="33">
        <v>8</v>
      </c>
      <c r="B20" s="31" t="s">
        <v>59</v>
      </c>
      <c r="C20" s="34" t="s">
        <v>136</v>
      </c>
      <c r="D20" s="48">
        <v>10</v>
      </c>
      <c r="E20" s="50">
        <v>5.3</v>
      </c>
      <c r="F20" s="58"/>
      <c r="G20" s="35" t="str">
        <f t="shared" si="0"/>
        <v/>
      </c>
      <c r="H20" s="40"/>
      <c r="K20" s="7"/>
    </row>
    <row r="21" spans="1:11" s="8" customFormat="1" ht="11.25" x14ac:dyDescent="0.2">
      <c r="A21" s="33">
        <v>9</v>
      </c>
      <c r="B21" s="31" t="s">
        <v>60</v>
      </c>
      <c r="C21" s="34" t="s">
        <v>136</v>
      </c>
      <c r="D21" s="48">
        <v>10</v>
      </c>
      <c r="E21" s="50">
        <v>5.6</v>
      </c>
      <c r="F21" s="58"/>
      <c r="G21" s="35" t="str">
        <f t="shared" si="0"/>
        <v/>
      </c>
      <c r="H21" s="40"/>
      <c r="K21" s="7"/>
    </row>
    <row r="22" spans="1:11" s="8" customFormat="1" ht="11.25" x14ac:dyDescent="0.2">
      <c r="A22" s="33">
        <v>10</v>
      </c>
      <c r="B22" s="31" t="s">
        <v>61</v>
      </c>
      <c r="C22" s="34" t="s">
        <v>136</v>
      </c>
      <c r="D22" s="48">
        <v>10</v>
      </c>
      <c r="E22" s="50">
        <v>30.95</v>
      </c>
      <c r="F22" s="58"/>
      <c r="G22" s="35" t="str">
        <f t="shared" si="0"/>
        <v/>
      </c>
      <c r="H22" s="40"/>
      <c r="K22" s="7"/>
    </row>
    <row r="23" spans="1:11" s="8" customFormat="1" ht="22.5" x14ac:dyDescent="0.2">
      <c r="A23" s="33">
        <v>11</v>
      </c>
      <c r="B23" s="31" t="s">
        <v>62</v>
      </c>
      <c r="C23" s="34" t="s">
        <v>136</v>
      </c>
      <c r="D23" s="48">
        <v>15</v>
      </c>
      <c r="E23" s="50">
        <v>103.1</v>
      </c>
      <c r="F23" s="58"/>
      <c r="G23" s="35" t="str">
        <f t="shared" si="0"/>
        <v/>
      </c>
      <c r="H23" s="40"/>
      <c r="K23" s="7"/>
    </row>
    <row r="24" spans="1:11" s="8" customFormat="1" ht="45" x14ac:dyDescent="0.2">
      <c r="A24" s="33">
        <v>12</v>
      </c>
      <c r="B24" s="31" t="s">
        <v>63</v>
      </c>
      <c r="C24" s="34" t="s">
        <v>136</v>
      </c>
      <c r="D24" s="48">
        <v>400</v>
      </c>
      <c r="E24" s="50">
        <v>1.33</v>
      </c>
      <c r="F24" s="58"/>
      <c r="G24" s="35" t="str">
        <f t="shared" si="0"/>
        <v/>
      </c>
      <c r="H24" s="40"/>
      <c r="K24" s="7"/>
    </row>
    <row r="25" spans="1:11" s="8" customFormat="1" ht="45" x14ac:dyDescent="0.2">
      <c r="A25" s="33">
        <v>13</v>
      </c>
      <c r="B25" s="31" t="s">
        <v>64</v>
      </c>
      <c r="C25" s="34" t="s">
        <v>136</v>
      </c>
      <c r="D25" s="48">
        <v>350</v>
      </c>
      <c r="E25" s="50">
        <v>1.33</v>
      </c>
      <c r="F25" s="58"/>
      <c r="G25" s="35" t="str">
        <f t="shared" si="0"/>
        <v/>
      </c>
      <c r="H25" s="40"/>
      <c r="K25" s="7"/>
    </row>
    <row r="26" spans="1:11" s="8" customFormat="1" ht="11.25" x14ac:dyDescent="0.2">
      <c r="A26" s="33">
        <v>14</v>
      </c>
      <c r="B26" s="31" t="s">
        <v>65</v>
      </c>
      <c r="C26" s="34" t="s">
        <v>136</v>
      </c>
      <c r="D26" s="48">
        <v>20</v>
      </c>
      <c r="E26" s="50">
        <v>3.91</v>
      </c>
      <c r="F26" s="58"/>
      <c r="G26" s="35" t="str">
        <f t="shared" si="0"/>
        <v/>
      </c>
      <c r="H26" s="40"/>
      <c r="K26" s="7"/>
    </row>
    <row r="27" spans="1:11" s="8" customFormat="1" ht="11.25" x14ac:dyDescent="0.2">
      <c r="A27" s="33">
        <v>15</v>
      </c>
      <c r="B27" s="31" t="s">
        <v>66</v>
      </c>
      <c r="C27" s="34" t="s">
        <v>136</v>
      </c>
      <c r="D27" s="48">
        <v>20</v>
      </c>
      <c r="E27" s="50">
        <v>3.42</v>
      </c>
      <c r="F27" s="58"/>
      <c r="G27" s="35" t="str">
        <f t="shared" si="0"/>
        <v/>
      </c>
      <c r="H27" s="40"/>
      <c r="K27" s="7"/>
    </row>
    <row r="28" spans="1:11" s="8" customFormat="1" ht="11.25" x14ac:dyDescent="0.2">
      <c r="A28" s="33">
        <v>16</v>
      </c>
      <c r="B28" s="31" t="s">
        <v>67</v>
      </c>
      <c r="C28" s="34" t="s">
        <v>136</v>
      </c>
      <c r="D28" s="48">
        <v>20</v>
      </c>
      <c r="E28" s="50">
        <v>4.1100000000000003</v>
      </c>
      <c r="F28" s="58"/>
      <c r="G28" s="35" t="str">
        <f t="shared" si="0"/>
        <v/>
      </c>
      <c r="H28" s="40"/>
      <c r="K28" s="7"/>
    </row>
    <row r="29" spans="1:11" s="8" customFormat="1" ht="22.5" x14ac:dyDescent="0.2">
      <c r="A29" s="33">
        <v>17</v>
      </c>
      <c r="B29" s="31" t="s">
        <v>68</v>
      </c>
      <c r="C29" s="34" t="s">
        <v>132</v>
      </c>
      <c r="D29" s="48">
        <v>1</v>
      </c>
      <c r="E29" s="50">
        <v>22.64</v>
      </c>
      <c r="F29" s="58"/>
      <c r="G29" s="35" t="str">
        <f t="shared" si="0"/>
        <v/>
      </c>
      <c r="H29" s="40"/>
      <c r="K29" s="7"/>
    </row>
    <row r="30" spans="1:11" s="8" customFormat="1" ht="45" x14ac:dyDescent="0.2">
      <c r="A30" s="33">
        <v>18</v>
      </c>
      <c r="B30" s="31" t="s">
        <v>69</v>
      </c>
      <c r="C30" s="34" t="s">
        <v>132</v>
      </c>
      <c r="D30" s="48">
        <v>1</v>
      </c>
      <c r="E30" s="50">
        <v>20.100000000000001</v>
      </c>
      <c r="F30" s="58"/>
      <c r="G30" s="35" t="str">
        <f t="shared" si="0"/>
        <v/>
      </c>
      <c r="H30" s="40"/>
      <c r="K30" s="7"/>
    </row>
    <row r="31" spans="1:11" s="8" customFormat="1" ht="22.5" x14ac:dyDescent="0.2">
      <c r="A31" s="33">
        <v>19</v>
      </c>
      <c r="B31" s="31" t="s">
        <v>70</v>
      </c>
      <c r="C31" s="34" t="s">
        <v>136</v>
      </c>
      <c r="D31" s="48">
        <v>20</v>
      </c>
      <c r="E31" s="50">
        <v>427.6</v>
      </c>
      <c r="F31" s="58"/>
      <c r="G31" s="35" t="str">
        <f t="shared" si="0"/>
        <v/>
      </c>
      <c r="H31" s="40"/>
      <c r="K31" s="7"/>
    </row>
    <row r="32" spans="1:11" s="8" customFormat="1" ht="22.5" x14ac:dyDescent="0.2">
      <c r="A32" s="33">
        <v>20</v>
      </c>
      <c r="B32" s="31" t="s">
        <v>71</v>
      </c>
      <c r="C32" s="34" t="s">
        <v>136</v>
      </c>
      <c r="D32" s="48">
        <v>20</v>
      </c>
      <c r="E32" s="50">
        <v>82.5</v>
      </c>
      <c r="F32" s="58"/>
      <c r="G32" s="35" t="str">
        <f t="shared" si="0"/>
        <v/>
      </c>
      <c r="H32" s="40"/>
      <c r="K32" s="7"/>
    </row>
    <row r="33" spans="1:11" s="8" customFormat="1" ht="22.5" x14ac:dyDescent="0.2">
      <c r="A33" s="33">
        <v>21</v>
      </c>
      <c r="B33" s="31" t="s">
        <v>72</v>
      </c>
      <c r="C33" s="34" t="s">
        <v>136</v>
      </c>
      <c r="D33" s="48">
        <v>20</v>
      </c>
      <c r="E33" s="50">
        <v>130.08000000000001</v>
      </c>
      <c r="F33" s="58"/>
      <c r="G33" s="35" t="str">
        <f t="shared" si="0"/>
        <v/>
      </c>
      <c r="H33" s="40"/>
      <c r="K33" s="7"/>
    </row>
    <row r="34" spans="1:11" s="8" customFormat="1" ht="22.5" x14ac:dyDescent="0.2">
      <c r="A34" s="33">
        <v>22</v>
      </c>
      <c r="B34" s="31" t="s">
        <v>73</v>
      </c>
      <c r="C34" s="34" t="s">
        <v>136</v>
      </c>
      <c r="D34" s="48">
        <v>40</v>
      </c>
      <c r="E34" s="50">
        <v>103.95</v>
      </c>
      <c r="F34" s="58"/>
      <c r="G34" s="35" t="str">
        <f t="shared" si="0"/>
        <v/>
      </c>
      <c r="H34" s="40"/>
      <c r="K34" s="7"/>
    </row>
    <row r="35" spans="1:11" s="8" customFormat="1" ht="11.25" x14ac:dyDescent="0.2">
      <c r="A35" s="33">
        <v>23</v>
      </c>
      <c r="B35" s="31" t="s">
        <v>74</v>
      </c>
      <c r="C35" s="34" t="s">
        <v>132</v>
      </c>
      <c r="D35" s="48">
        <v>20</v>
      </c>
      <c r="E35" s="50">
        <v>6.66</v>
      </c>
      <c r="F35" s="58"/>
      <c r="G35" s="35" t="str">
        <f t="shared" si="0"/>
        <v/>
      </c>
      <c r="H35" s="40"/>
      <c r="K35" s="7"/>
    </row>
    <row r="36" spans="1:11" s="8" customFormat="1" ht="11.25" x14ac:dyDescent="0.2">
      <c r="A36" s="33">
        <v>24</v>
      </c>
      <c r="B36" s="31" t="s">
        <v>75</v>
      </c>
      <c r="C36" s="34" t="s">
        <v>132</v>
      </c>
      <c r="D36" s="48">
        <v>50</v>
      </c>
      <c r="E36" s="50">
        <v>8.74</v>
      </c>
      <c r="F36" s="58"/>
      <c r="G36" s="35" t="str">
        <f t="shared" si="0"/>
        <v/>
      </c>
      <c r="H36" s="40"/>
      <c r="K36" s="7"/>
    </row>
    <row r="37" spans="1:11" s="8" customFormat="1" ht="11.25" x14ac:dyDescent="0.2">
      <c r="A37" s="33">
        <v>25</v>
      </c>
      <c r="B37" s="31" t="s">
        <v>76</v>
      </c>
      <c r="C37" s="34" t="s">
        <v>132</v>
      </c>
      <c r="D37" s="48">
        <v>50</v>
      </c>
      <c r="E37" s="50">
        <v>9.52</v>
      </c>
      <c r="F37" s="58"/>
      <c r="G37" s="35" t="str">
        <f t="shared" si="0"/>
        <v/>
      </c>
      <c r="H37" s="40"/>
      <c r="K37" s="7"/>
    </row>
    <row r="38" spans="1:11" s="8" customFormat="1" ht="11.25" x14ac:dyDescent="0.2">
      <c r="A38" s="33">
        <v>26</v>
      </c>
      <c r="B38" s="31" t="s">
        <v>77</v>
      </c>
      <c r="C38" s="34" t="s">
        <v>132</v>
      </c>
      <c r="D38" s="48">
        <v>50</v>
      </c>
      <c r="E38" s="50">
        <v>13.1</v>
      </c>
      <c r="F38" s="58"/>
      <c r="G38" s="35" t="str">
        <f t="shared" si="0"/>
        <v/>
      </c>
      <c r="H38" s="40"/>
      <c r="K38" s="7"/>
    </row>
    <row r="39" spans="1:11" s="8" customFormat="1" ht="11.25" x14ac:dyDescent="0.2">
      <c r="A39" s="33">
        <v>27</v>
      </c>
      <c r="B39" s="31" t="s">
        <v>78</v>
      </c>
      <c r="C39" s="34" t="s">
        <v>136</v>
      </c>
      <c r="D39" s="48">
        <v>5</v>
      </c>
      <c r="E39" s="50">
        <v>14.61</v>
      </c>
      <c r="F39" s="58"/>
      <c r="G39" s="35" t="str">
        <f t="shared" si="0"/>
        <v/>
      </c>
      <c r="H39" s="40"/>
      <c r="K39" s="7"/>
    </row>
    <row r="40" spans="1:11" s="8" customFormat="1" ht="11.25" x14ac:dyDescent="0.2">
      <c r="A40" s="33">
        <v>28</v>
      </c>
      <c r="B40" s="31" t="s">
        <v>79</v>
      </c>
      <c r="C40" s="34" t="s">
        <v>136</v>
      </c>
      <c r="D40" s="48">
        <v>30</v>
      </c>
      <c r="E40" s="50">
        <v>4.3600000000000003</v>
      </c>
      <c r="F40" s="58"/>
      <c r="G40" s="35" t="str">
        <f t="shared" si="0"/>
        <v/>
      </c>
      <c r="H40" s="40"/>
      <c r="K40" s="7"/>
    </row>
    <row r="41" spans="1:11" s="8" customFormat="1" ht="11.25" x14ac:dyDescent="0.2">
      <c r="A41" s="33">
        <v>29</v>
      </c>
      <c r="B41" s="31" t="s">
        <v>80</v>
      </c>
      <c r="C41" s="34" t="s">
        <v>136</v>
      </c>
      <c r="D41" s="48">
        <v>10</v>
      </c>
      <c r="E41" s="50">
        <v>4.38</v>
      </c>
      <c r="F41" s="58"/>
      <c r="G41" s="35" t="str">
        <f t="shared" si="0"/>
        <v/>
      </c>
      <c r="H41" s="40"/>
      <c r="K41" s="7"/>
    </row>
    <row r="42" spans="1:11" s="8" customFormat="1" ht="11.25" x14ac:dyDescent="0.2">
      <c r="A42" s="33">
        <v>30</v>
      </c>
      <c r="B42" s="31" t="s">
        <v>81</v>
      </c>
      <c r="C42" s="34" t="s">
        <v>136</v>
      </c>
      <c r="D42" s="48">
        <v>50</v>
      </c>
      <c r="E42" s="50">
        <v>15.56</v>
      </c>
      <c r="F42" s="58"/>
      <c r="G42" s="35" t="str">
        <f t="shared" si="0"/>
        <v/>
      </c>
      <c r="H42" s="40"/>
      <c r="K42" s="7"/>
    </row>
    <row r="43" spans="1:11" s="8" customFormat="1" ht="11.25" x14ac:dyDescent="0.2">
      <c r="A43" s="33">
        <v>31</v>
      </c>
      <c r="B43" s="31" t="s">
        <v>82</v>
      </c>
      <c r="C43" s="34" t="s">
        <v>136</v>
      </c>
      <c r="D43" s="48">
        <v>300</v>
      </c>
      <c r="E43" s="50">
        <v>0.56999999999999995</v>
      </c>
      <c r="F43" s="58"/>
      <c r="G43" s="35" t="str">
        <f t="shared" si="0"/>
        <v/>
      </c>
      <c r="H43" s="40"/>
      <c r="K43" s="7"/>
    </row>
    <row r="44" spans="1:11" s="8" customFormat="1" ht="11.25" x14ac:dyDescent="0.2">
      <c r="A44" s="33">
        <v>32</v>
      </c>
      <c r="B44" s="31" t="s">
        <v>83</v>
      </c>
      <c r="C44" s="34" t="s">
        <v>136</v>
      </c>
      <c r="D44" s="48">
        <v>500</v>
      </c>
      <c r="E44" s="50">
        <v>0.9</v>
      </c>
      <c r="F44" s="58"/>
      <c r="G44" s="35" t="str">
        <f t="shared" si="0"/>
        <v/>
      </c>
      <c r="H44" s="40"/>
      <c r="K44" s="7"/>
    </row>
    <row r="45" spans="1:11" s="8" customFormat="1" ht="22.5" x14ac:dyDescent="0.2">
      <c r="A45" s="33">
        <v>33</v>
      </c>
      <c r="B45" s="31" t="s">
        <v>84</v>
      </c>
      <c r="C45" s="34" t="s">
        <v>133</v>
      </c>
      <c r="D45" s="48">
        <v>30</v>
      </c>
      <c r="E45" s="50">
        <v>25.46</v>
      </c>
      <c r="F45" s="58"/>
      <c r="G45" s="35" t="str">
        <f t="shared" si="0"/>
        <v/>
      </c>
      <c r="H45" s="40"/>
      <c r="K45" s="7"/>
    </row>
    <row r="46" spans="1:11" s="8" customFormat="1" ht="11.25" x14ac:dyDescent="0.2">
      <c r="A46" s="33">
        <v>34</v>
      </c>
      <c r="B46" s="31" t="s">
        <v>85</v>
      </c>
      <c r="C46" s="34" t="s">
        <v>136</v>
      </c>
      <c r="D46" s="48">
        <v>10</v>
      </c>
      <c r="E46" s="50">
        <v>4.6900000000000004</v>
      </c>
      <c r="F46" s="58"/>
      <c r="G46" s="35" t="str">
        <f t="shared" si="0"/>
        <v/>
      </c>
      <c r="H46" s="40"/>
      <c r="K46" s="7"/>
    </row>
    <row r="47" spans="1:11" s="8" customFormat="1" ht="11.25" x14ac:dyDescent="0.2">
      <c r="A47" s="33">
        <v>35</v>
      </c>
      <c r="B47" s="31" t="s">
        <v>86</v>
      </c>
      <c r="C47" s="34" t="s">
        <v>136</v>
      </c>
      <c r="D47" s="48">
        <v>35</v>
      </c>
      <c r="E47" s="50">
        <v>7.23</v>
      </c>
      <c r="F47" s="58"/>
      <c r="G47" s="35" t="str">
        <f t="shared" si="0"/>
        <v/>
      </c>
      <c r="H47" s="40"/>
      <c r="K47" s="7"/>
    </row>
    <row r="48" spans="1:11" s="8" customFormat="1" ht="11.25" x14ac:dyDescent="0.2">
      <c r="A48" s="33">
        <v>36</v>
      </c>
      <c r="B48" s="31" t="s">
        <v>87</v>
      </c>
      <c r="C48" s="34" t="s">
        <v>136</v>
      </c>
      <c r="D48" s="48">
        <v>40</v>
      </c>
      <c r="E48" s="50">
        <v>8.6199999999999992</v>
      </c>
      <c r="F48" s="58"/>
      <c r="G48" s="35" t="str">
        <f t="shared" si="0"/>
        <v/>
      </c>
      <c r="H48" s="40"/>
      <c r="K48" s="7"/>
    </row>
    <row r="49" spans="1:11" s="8" customFormat="1" ht="22.5" x14ac:dyDescent="0.2">
      <c r="A49" s="33">
        <v>37</v>
      </c>
      <c r="B49" s="31" t="s">
        <v>88</v>
      </c>
      <c r="C49" s="34" t="s">
        <v>136</v>
      </c>
      <c r="D49" s="48">
        <v>5</v>
      </c>
      <c r="E49" s="50">
        <v>27.14</v>
      </c>
      <c r="F49" s="58"/>
      <c r="G49" s="35" t="str">
        <f t="shared" si="0"/>
        <v/>
      </c>
      <c r="H49" s="40"/>
      <c r="K49" s="7"/>
    </row>
    <row r="50" spans="1:11" s="8" customFormat="1" ht="45" x14ac:dyDescent="0.2">
      <c r="A50" s="33">
        <v>38</v>
      </c>
      <c r="B50" s="31" t="s">
        <v>89</v>
      </c>
      <c r="C50" s="34" t="s">
        <v>134</v>
      </c>
      <c r="D50" s="48">
        <v>10</v>
      </c>
      <c r="E50" s="50">
        <v>5</v>
      </c>
      <c r="F50" s="58"/>
      <c r="G50" s="35" t="str">
        <f t="shared" si="0"/>
        <v/>
      </c>
      <c r="H50" s="40"/>
      <c r="K50" s="7"/>
    </row>
    <row r="51" spans="1:11" s="8" customFormat="1" ht="11.25" x14ac:dyDescent="0.2">
      <c r="A51" s="33">
        <v>39</v>
      </c>
      <c r="B51" s="31" t="s">
        <v>90</v>
      </c>
      <c r="C51" s="34" t="s">
        <v>136</v>
      </c>
      <c r="D51" s="48">
        <v>10</v>
      </c>
      <c r="E51" s="50">
        <v>36.53</v>
      </c>
      <c r="F51" s="58"/>
      <c r="G51" s="35" t="str">
        <f t="shared" si="0"/>
        <v/>
      </c>
      <c r="H51" s="40"/>
      <c r="K51" s="7"/>
    </row>
    <row r="52" spans="1:11" s="8" customFormat="1" ht="11.25" x14ac:dyDescent="0.2">
      <c r="A52" s="33">
        <v>40</v>
      </c>
      <c r="B52" s="31" t="s">
        <v>91</v>
      </c>
      <c r="C52" s="34" t="s">
        <v>132</v>
      </c>
      <c r="D52" s="48">
        <v>5</v>
      </c>
      <c r="E52" s="50">
        <v>10.76</v>
      </c>
      <c r="F52" s="58"/>
      <c r="G52" s="35" t="str">
        <f t="shared" si="0"/>
        <v/>
      </c>
      <c r="H52" s="40"/>
      <c r="K52" s="7"/>
    </row>
    <row r="53" spans="1:11" s="8" customFormat="1" ht="11.25" x14ac:dyDescent="0.2">
      <c r="A53" s="33">
        <v>41</v>
      </c>
      <c r="B53" s="31" t="s">
        <v>92</v>
      </c>
      <c r="C53" s="34" t="s">
        <v>136</v>
      </c>
      <c r="D53" s="48">
        <v>20</v>
      </c>
      <c r="E53" s="50">
        <v>6.97</v>
      </c>
      <c r="F53" s="58"/>
      <c r="G53" s="35" t="str">
        <f t="shared" si="0"/>
        <v/>
      </c>
      <c r="H53" s="40"/>
      <c r="K53" s="7"/>
    </row>
    <row r="54" spans="1:11" s="8" customFormat="1" ht="11.25" x14ac:dyDescent="0.2">
      <c r="A54" s="33">
        <v>42</v>
      </c>
      <c r="B54" s="31" t="s">
        <v>93</v>
      </c>
      <c r="C54" s="34" t="s">
        <v>136</v>
      </c>
      <c r="D54" s="48">
        <v>50</v>
      </c>
      <c r="E54" s="50">
        <v>23</v>
      </c>
      <c r="F54" s="58"/>
      <c r="G54" s="35" t="str">
        <f t="shared" si="0"/>
        <v/>
      </c>
      <c r="H54" s="40"/>
      <c r="K54" s="7"/>
    </row>
    <row r="55" spans="1:11" s="8" customFormat="1" ht="11.25" x14ac:dyDescent="0.2">
      <c r="A55" s="33">
        <v>43</v>
      </c>
      <c r="B55" s="31" t="s">
        <v>94</v>
      </c>
      <c r="C55" s="34" t="s">
        <v>132</v>
      </c>
      <c r="D55" s="48">
        <v>10</v>
      </c>
      <c r="E55" s="50">
        <v>9.6</v>
      </c>
      <c r="F55" s="58"/>
      <c r="G55" s="35" t="str">
        <f t="shared" si="0"/>
        <v/>
      </c>
      <c r="H55" s="40"/>
      <c r="K55" s="7"/>
    </row>
    <row r="56" spans="1:11" s="8" customFormat="1" ht="22.5" x14ac:dyDescent="0.2">
      <c r="A56" s="33">
        <v>44</v>
      </c>
      <c r="B56" s="31" t="s">
        <v>95</v>
      </c>
      <c r="C56" s="34" t="s">
        <v>136</v>
      </c>
      <c r="D56" s="48">
        <v>70</v>
      </c>
      <c r="E56" s="50">
        <v>2.9</v>
      </c>
      <c r="F56" s="58"/>
      <c r="G56" s="35" t="str">
        <f t="shared" si="0"/>
        <v/>
      </c>
      <c r="H56" s="40"/>
      <c r="K56" s="7"/>
    </row>
    <row r="57" spans="1:11" s="8" customFormat="1" ht="11.25" x14ac:dyDescent="0.2">
      <c r="A57" s="33">
        <v>45</v>
      </c>
      <c r="B57" s="31" t="s">
        <v>96</v>
      </c>
      <c r="C57" s="34" t="s">
        <v>132</v>
      </c>
      <c r="D57" s="48">
        <v>30</v>
      </c>
      <c r="E57" s="50">
        <v>10.57</v>
      </c>
      <c r="F57" s="58"/>
      <c r="G57" s="35" t="str">
        <f t="shared" si="0"/>
        <v/>
      </c>
      <c r="H57" s="40"/>
      <c r="K57" s="7"/>
    </row>
    <row r="58" spans="1:11" s="8" customFormat="1" ht="11.25" x14ac:dyDescent="0.2">
      <c r="A58" s="33">
        <v>46</v>
      </c>
      <c r="B58" s="31" t="s">
        <v>97</v>
      </c>
      <c r="C58" s="34" t="s">
        <v>132</v>
      </c>
      <c r="D58" s="48">
        <v>25</v>
      </c>
      <c r="E58" s="50">
        <v>31.98</v>
      </c>
      <c r="F58" s="58"/>
      <c r="G58" s="35" t="str">
        <f t="shared" si="0"/>
        <v/>
      </c>
      <c r="H58" s="40"/>
      <c r="K58" s="7"/>
    </row>
    <row r="59" spans="1:11" s="8" customFormat="1" ht="11.25" x14ac:dyDescent="0.2">
      <c r="A59" s="33">
        <v>47</v>
      </c>
      <c r="B59" s="31" t="s">
        <v>98</v>
      </c>
      <c r="C59" s="34" t="s">
        <v>136</v>
      </c>
      <c r="D59" s="48">
        <v>74</v>
      </c>
      <c r="E59" s="50">
        <v>1.95</v>
      </c>
      <c r="F59" s="58"/>
      <c r="G59" s="35" t="str">
        <f t="shared" si="0"/>
        <v/>
      </c>
      <c r="H59" s="40"/>
      <c r="K59" s="7"/>
    </row>
    <row r="60" spans="1:11" s="8" customFormat="1" ht="33.75" x14ac:dyDescent="0.2">
      <c r="A60" s="33">
        <v>48</v>
      </c>
      <c r="B60" s="31" t="s">
        <v>99</v>
      </c>
      <c r="C60" s="34" t="s">
        <v>136</v>
      </c>
      <c r="D60" s="48">
        <v>24</v>
      </c>
      <c r="E60" s="50">
        <v>11.7</v>
      </c>
      <c r="F60" s="58"/>
      <c r="G60" s="35" t="str">
        <f t="shared" si="0"/>
        <v/>
      </c>
      <c r="H60" s="40"/>
      <c r="K60" s="7"/>
    </row>
    <row r="61" spans="1:11" s="8" customFormat="1" ht="11.25" x14ac:dyDescent="0.2">
      <c r="A61" s="33">
        <v>49</v>
      </c>
      <c r="B61" s="31" t="s">
        <v>100</v>
      </c>
      <c r="C61" s="34" t="s">
        <v>136</v>
      </c>
      <c r="D61" s="48">
        <v>50</v>
      </c>
      <c r="E61" s="50">
        <v>25.17</v>
      </c>
      <c r="F61" s="58"/>
      <c r="G61" s="35" t="str">
        <f t="shared" si="0"/>
        <v/>
      </c>
      <c r="H61" s="40"/>
      <c r="K61" s="7"/>
    </row>
    <row r="62" spans="1:11" s="8" customFormat="1" ht="11.25" x14ac:dyDescent="0.2">
      <c r="A62" s="33">
        <v>50</v>
      </c>
      <c r="B62" s="31" t="s">
        <v>101</v>
      </c>
      <c r="C62" s="34" t="s">
        <v>136</v>
      </c>
      <c r="D62" s="48">
        <v>10</v>
      </c>
      <c r="E62" s="50">
        <v>126.13</v>
      </c>
      <c r="F62" s="58"/>
      <c r="G62" s="35" t="str">
        <f t="shared" si="0"/>
        <v/>
      </c>
      <c r="H62" s="40"/>
      <c r="K62" s="7"/>
    </row>
    <row r="63" spans="1:11" s="8" customFormat="1" ht="11.25" x14ac:dyDescent="0.2">
      <c r="A63" s="33">
        <v>51</v>
      </c>
      <c r="B63" s="31" t="s">
        <v>102</v>
      </c>
      <c r="C63" s="34" t="s">
        <v>136</v>
      </c>
      <c r="D63" s="48">
        <v>20</v>
      </c>
      <c r="E63" s="50">
        <v>3.91</v>
      </c>
      <c r="F63" s="58"/>
      <c r="G63" s="35" t="str">
        <f t="shared" si="0"/>
        <v/>
      </c>
      <c r="H63" s="40"/>
      <c r="K63" s="7"/>
    </row>
    <row r="64" spans="1:11" s="8" customFormat="1" ht="22.5" x14ac:dyDescent="0.2">
      <c r="A64" s="33">
        <v>52</v>
      </c>
      <c r="B64" s="31" t="s">
        <v>103</v>
      </c>
      <c r="C64" s="34" t="s">
        <v>136</v>
      </c>
      <c r="D64" s="48">
        <v>12</v>
      </c>
      <c r="E64" s="50">
        <v>5.83</v>
      </c>
      <c r="F64" s="58"/>
      <c r="G64" s="35" t="str">
        <f t="shared" si="0"/>
        <v/>
      </c>
      <c r="H64" s="40"/>
      <c r="K64" s="7"/>
    </row>
    <row r="65" spans="1:11" s="8" customFormat="1" ht="22.5" x14ac:dyDescent="0.2">
      <c r="A65" s="33">
        <v>53</v>
      </c>
      <c r="B65" s="31" t="s">
        <v>104</v>
      </c>
      <c r="C65" s="34" t="s">
        <v>136</v>
      </c>
      <c r="D65" s="48">
        <v>12</v>
      </c>
      <c r="E65" s="50">
        <v>2.99</v>
      </c>
      <c r="F65" s="58"/>
      <c r="G65" s="35" t="str">
        <f t="shared" si="0"/>
        <v/>
      </c>
      <c r="H65" s="40"/>
      <c r="K65" s="7"/>
    </row>
    <row r="66" spans="1:11" s="8" customFormat="1" ht="22.5" x14ac:dyDescent="0.2">
      <c r="A66" s="33">
        <v>54</v>
      </c>
      <c r="B66" s="31" t="s">
        <v>105</v>
      </c>
      <c r="C66" s="34" t="s">
        <v>136</v>
      </c>
      <c r="D66" s="48">
        <v>12</v>
      </c>
      <c r="E66" s="50">
        <v>2.99</v>
      </c>
      <c r="F66" s="58"/>
      <c r="G66" s="35" t="str">
        <f t="shared" si="0"/>
        <v/>
      </c>
      <c r="H66" s="40"/>
      <c r="K66" s="7"/>
    </row>
    <row r="67" spans="1:11" s="8" customFormat="1" ht="78.75" x14ac:dyDescent="0.2">
      <c r="A67" s="33">
        <v>55</v>
      </c>
      <c r="B67" s="31" t="s">
        <v>106</v>
      </c>
      <c r="C67" s="34" t="s">
        <v>136</v>
      </c>
      <c r="D67" s="48">
        <v>50</v>
      </c>
      <c r="E67" s="50">
        <v>183.69</v>
      </c>
      <c r="F67" s="58"/>
      <c r="G67" s="35" t="str">
        <f t="shared" si="0"/>
        <v/>
      </c>
      <c r="H67" s="40"/>
      <c r="K67" s="7"/>
    </row>
    <row r="68" spans="1:11" s="8" customFormat="1" ht="22.5" x14ac:dyDescent="0.2">
      <c r="A68" s="33">
        <v>56</v>
      </c>
      <c r="B68" s="31" t="s">
        <v>107</v>
      </c>
      <c r="C68" s="34" t="s">
        <v>136</v>
      </c>
      <c r="D68" s="48">
        <v>50</v>
      </c>
      <c r="E68" s="50">
        <v>6.98</v>
      </c>
      <c r="F68" s="58"/>
      <c r="G68" s="35" t="str">
        <f t="shared" si="0"/>
        <v/>
      </c>
      <c r="H68" s="40"/>
      <c r="K68" s="7"/>
    </row>
    <row r="69" spans="1:11" s="8" customFormat="1" ht="11.25" x14ac:dyDescent="0.2">
      <c r="A69" s="33">
        <v>57</v>
      </c>
      <c r="B69" s="31" t="s">
        <v>108</v>
      </c>
      <c r="C69" s="34" t="s">
        <v>134</v>
      </c>
      <c r="D69" s="48">
        <v>512</v>
      </c>
      <c r="E69" s="50">
        <v>26.72</v>
      </c>
      <c r="F69" s="58"/>
      <c r="G69" s="35" t="str">
        <f t="shared" si="0"/>
        <v/>
      </c>
      <c r="H69" s="40"/>
      <c r="K69" s="7"/>
    </row>
    <row r="70" spans="1:11" s="8" customFormat="1" ht="11.25" x14ac:dyDescent="0.2">
      <c r="A70" s="33">
        <v>58</v>
      </c>
      <c r="B70" s="31" t="s">
        <v>109</v>
      </c>
      <c r="C70" s="34" t="s">
        <v>135</v>
      </c>
      <c r="D70" s="48">
        <v>50</v>
      </c>
      <c r="E70" s="50">
        <v>57.49</v>
      </c>
      <c r="F70" s="58"/>
      <c r="G70" s="35" t="str">
        <f t="shared" si="0"/>
        <v/>
      </c>
      <c r="H70" s="40"/>
      <c r="K70" s="7"/>
    </row>
    <row r="71" spans="1:11" s="8" customFormat="1" ht="11.25" x14ac:dyDescent="0.2">
      <c r="A71" s="33">
        <v>59</v>
      </c>
      <c r="B71" s="31" t="s">
        <v>110</v>
      </c>
      <c r="C71" s="34" t="s">
        <v>134</v>
      </c>
      <c r="D71" s="48">
        <v>500</v>
      </c>
      <c r="E71" s="50">
        <v>42</v>
      </c>
      <c r="F71" s="58"/>
      <c r="G71" s="35" t="str">
        <f t="shared" si="0"/>
        <v/>
      </c>
      <c r="H71" s="40"/>
      <c r="K71" s="7"/>
    </row>
    <row r="72" spans="1:11" s="8" customFormat="1" ht="11.25" x14ac:dyDescent="0.2">
      <c r="A72" s="33">
        <v>60</v>
      </c>
      <c r="B72" s="31" t="s">
        <v>111</v>
      </c>
      <c r="C72" s="34" t="s">
        <v>134</v>
      </c>
      <c r="D72" s="48">
        <v>100</v>
      </c>
      <c r="E72" s="50">
        <v>5.71</v>
      </c>
      <c r="F72" s="58"/>
      <c r="G72" s="35" t="str">
        <f t="shared" si="0"/>
        <v/>
      </c>
      <c r="H72" s="40"/>
      <c r="K72" s="7"/>
    </row>
    <row r="73" spans="1:11" s="8" customFormat="1" ht="11.25" x14ac:dyDescent="0.2">
      <c r="A73" s="33">
        <v>61</v>
      </c>
      <c r="B73" s="31" t="s">
        <v>112</v>
      </c>
      <c r="C73" s="34" t="s">
        <v>136</v>
      </c>
      <c r="D73" s="48">
        <v>20</v>
      </c>
      <c r="E73" s="50">
        <v>5.31</v>
      </c>
      <c r="F73" s="58"/>
      <c r="G73" s="35" t="str">
        <f t="shared" si="0"/>
        <v/>
      </c>
      <c r="H73" s="40"/>
      <c r="K73" s="7"/>
    </row>
    <row r="74" spans="1:11" s="8" customFormat="1" ht="11.25" x14ac:dyDescent="0.2">
      <c r="A74" s="33">
        <v>62</v>
      </c>
      <c r="B74" s="31" t="s">
        <v>113</v>
      </c>
      <c r="C74" s="34" t="s">
        <v>134</v>
      </c>
      <c r="D74" s="48">
        <v>30</v>
      </c>
      <c r="E74" s="50">
        <v>20.77</v>
      </c>
      <c r="F74" s="58"/>
      <c r="G74" s="35" t="str">
        <f t="shared" si="0"/>
        <v/>
      </c>
      <c r="H74" s="40"/>
      <c r="K74" s="7"/>
    </row>
    <row r="75" spans="1:11" s="8" customFormat="1" ht="11.25" x14ac:dyDescent="0.2">
      <c r="A75" s="33">
        <v>63</v>
      </c>
      <c r="B75" s="31" t="s">
        <v>114</v>
      </c>
      <c r="C75" s="34" t="s">
        <v>136</v>
      </c>
      <c r="D75" s="48">
        <v>50</v>
      </c>
      <c r="E75" s="50">
        <v>5.71</v>
      </c>
      <c r="F75" s="58"/>
      <c r="G75" s="35" t="str">
        <f t="shared" si="0"/>
        <v/>
      </c>
      <c r="H75" s="40"/>
      <c r="K75" s="7"/>
    </row>
    <row r="76" spans="1:11" s="8" customFormat="1" ht="11.25" x14ac:dyDescent="0.2">
      <c r="A76" s="33">
        <v>64</v>
      </c>
      <c r="B76" s="31" t="s">
        <v>115</v>
      </c>
      <c r="C76" s="34" t="s">
        <v>136</v>
      </c>
      <c r="D76" s="48">
        <v>50</v>
      </c>
      <c r="E76" s="50">
        <v>7.25</v>
      </c>
      <c r="F76" s="58"/>
      <c r="G76" s="35" t="str">
        <f t="shared" si="0"/>
        <v/>
      </c>
      <c r="H76" s="40"/>
      <c r="K76" s="7"/>
    </row>
    <row r="77" spans="1:11" s="8" customFormat="1" ht="11.25" x14ac:dyDescent="0.2">
      <c r="A77" s="33">
        <v>65</v>
      </c>
      <c r="B77" s="31" t="s">
        <v>116</v>
      </c>
      <c r="C77" s="34" t="s">
        <v>136</v>
      </c>
      <c r="D77" s="48">
        <v>50</v>
      </c>
      <c r="E77" s="50">
        <v>4.7</v>
      </c>
      <c r="F77" s="58"/>
      <c r="G77" s="35" t="str">
        <f t="shared" si="0"/>
        <v/>
      </c>
      <c r="H77" s="40"/>
      <c r="K77" s="7"/>
    </row>
    <row r="78" spans="1:11" s="8" customFormat="1" ht="11.25" x14ac:dyDescent="0.2">
      <c r="A78" s="33">
        <v>66</v>
      </c>
      <c r="B78" s="31" t="s">
        <v>117</v>
      </c>
      <c r="C78" s="34" t="s">
        <v>136</v>
      </c>
      <c r="D78" s="48">
        <v>10</v>
      </c>
      <c r="E78" s="50">
        <v>41.9</v>
      </c>
      <c r="F78" s="58"/>
      <c r="G78" s="35" t="str">
        <f t="shared" ref="G78:G89" si="1">IF(F78="","",IF(ISTEXT(F78),"NC",F78*D78))</f>
        <v/>
      </c>
      <c r="H78" s="40"/>
      <c r="K78" s="7"/>
    </row>
    <row r="79" spans="1:11" s="8" customFormat="1" ht="11.25" x14ac:dyDescent="0.2">
      <c r="A79" s="33">
        <v>67</v>
      </c>
      <c r="B79" s="31" t="s">
        <v>118</v>
      </c>
      <c r="C79" s="34" t="s">
        <v>136</v>
      </c>
      <c r="D79" s="48">
        <v>30</v>
      </c>
      <c r="E79" s="50">
        <v>16.25</v>
      </c>
      <c r="F79" s="58"/>
      <c r="G79" s="35" t="str">
        <f t="shared" si="1"/>
        <v/>
      </c>
      <c r="H79" s="40"/>
      <c r="K79" s="7"/>
    </row>
    <row r="80" spans="1:11" s="8" customFormat="1" ht="11.25" x14ac:dyDescent="0.2">
      <c r="A80" s="33">
        <v>68</v>
      </c>
      <c r="B80" s="31" t="s">
        <v>119</v>
      </c>
      <c r="C80" s="34" t="s">
        <v>120</v>
      </c>
      <c r="D80" s="48">
        <v>100</v>
      </c>
      <c r="E80" s="50">
        <v>15</v>
      </c>
      <c r="F80" s="58"/>
      <c r="G80" s="35" t="str">
        <f t="shared" si="1"/>
        <v/>
      </c>
      <c r="H80" s="40"/>
      <c r="K80" s="7"/>
    </row>
    <row r="81" spans="1:11" s="8" customFormat="1" ht="11.25" x14ac:dyDescent="0.2">
      <c r="A81" s="33">
        <v>69</v>
      </c>
      <c r="B81" s="31" t="s">
        <v>121</v>
      </c>
      <c r="C81" s="34" t="s">
        <v>136</v>
      </c>
      <c r="D81" s="48">
        <v>30</v>
      </c>
      <c r="E81" s="50">
        <v>1.44</v>
      </c>
      <c r="F81" s="58"/>
      <c r="G81" s="35" t="str">
        <f t="shared" si="1"/>
        <v/>
      </c>
      <c r="H81" s="40"/>
      <c r="K81" s="7"/>
    </row>
    <row r="82" spans="1:11" s="8" customFormat="1" ht="11.25" x14ac:dyDescent="0.2">
      <c r="A82" s="33">
        <v>70</v>
      </c>
      <c r="B82" s="31" t="s">
        <v>122</v>
      </c>
      <c r="C82" s="34" t="s">
        <v>134</v>
      </c>
      <c r="D82" s="48">
        <v>5</v>
      </c>
      <c r="E82" s="50">
        <v>10.07</v>
      </c>
      <c r="F82" s="58"/>
      <c r="G82" s="35" t="str">
        <f t="shared" si="1"/>
        <v/>
      </c>
      <c r="H82" s="40"/>
      <c r="K82" s="7"/>
    </row>
    <row r="83" spans="1:11" s="8" customFormat="1" ht="11.25" x14ac:dyDescent="0.2">
      <c r="A83" s="33">
        <v>71</v>
      </c>
      <c r="B83" s="31" t="s">
        <v>123</v>
      </c>
      <c r="C83" s="34" t="s">
        <v>136</v>
      </c>
      <c r="D83" s="48">
        <v>30</v>
      </c>
      <c r="E83" s="50">
        <v>15.23</v>
      </c>
      <c r="F83" s="58"/>
      <c r="G83" s="35" t="str">
        <f t="shared" si="1"/>
        <v/>
      </c>
      <c r="H83" s="40"/>
      <c r="K83" s="7"/>
    </row>
    <row r="84" spans="1:11" s="8" customFormat="1" ht="11.25" x14ac:dyDescent="0.2">
      <c r="A84" s="33">
        <v>72</v>
      </c>
      <c r="B84" s="31" t="s">
        <v>124</v>
      </c>
      <c r="C84" s="34" t="s">
        <v>136</v>
      </c>
      <c r="D84" s="48">
        <v>20</v>
      </c>
      <c r="E84" s="50">
        <v>8.44</v>
      </c>
      <c r="F84" s="58"/>
      <c r="G84" s="35" t="str">
        <f t="shared" si="1"/>
        <v/>
      </c>
      <c r="H84" s="40"/>
      <c r="K84" s="7"/>
    </row>
    <row r="85" spans="1:11" s="8" customFormat="1" ht="22.5" x14ac:dyDescent="0.2">
      <c r="A85" s="33">
        <v>73</v>
      </c>
      <c r="B85" s="31" t="s">
        <v>125</v>
      </c>
      <c r="C85" s="34" t="s">
        <v>136</v>
      </c>
      <c r="D85" s="48">
        <v>30</v>
      </c>
      <c r="E85" s="50">
        <v>59.3</v>
      </c>
      <c r="F85" s="58"/>
      <c r="G85" s="35" t="str">
        <f t="shared" si="1"/>
        <v/>
      </c>
      <c r="H85" s="40"/>
      <c r="K85" s="7"/>
    </row>
    <row r="86" spans="1:11" s="8" customFormat="1" ht="22.5" x14ac:dyDescent="0.2">
      <c r="A86" s="33">
        <v>74</v>
      </c>
      <c r="B86" s="31" t="s">
        <v>126</v>
      </c>
      <c r="C86" s="34" t="s">
        <v>136</v>
      </c>
      <c r="D86" s="48">
        <v>30</v>
      </c>
      <c r="E86" s="50">
        <v>59.3</v>
      </c>
      <c r="F86" s="58"/>
      <c r="G86" s="35" t="str">
        <f t="shared" si="1"/>
        <v/>
      </c>
      <c r="H86" s="40"/>
      <c r="K86" s="7"/>
    </row>
    <row r="87" spans="1:11" s="8" customFormat="1" ht="22.5" x14ac:dyDescent="0.2">
      <c r="A87" s="33">
        <v>75</v>
      </c>
      <c r="B87" s="31" t="s">
        <v>127</v>
      </c>
      <c r="C87" s="34" t="s">
        <v>136</v>
      </c>
      <c r="D87" s="48">
        <v>30</v>
      </c>
      <c r="E87" s="50">
        <v>59.3</v>
      </c>
      <c r="F87" s="58"/>
      <c r="G87" s="35" t="str">
        <f t="shared" si="1"/>
        <v/>
      </c>
      <c r="H87" s="40"/>
      <c r="K87" s="7"/>
    </row>
    <row r="88" spans="1:11" s="8" customFormat="1" ht="22.5" x14ac:dyDescent="0.2">
      <c r="A88" s="33">
        <v>76</v>
      </c>
      <c r="B88" s="31" t="s">
        <v>128</v>
      </c>
      <c r="C88" s="34" t="s">
        <v>136</v>
      </c>
      <c r="D88" s="48">
        <v>30</v>
      </c>
      <c r="E88" s="50">
        <v>97.17</v>
      </c>
      <c r="F88" s="58"/>
      <c r="G88" s="35" t="str">
        <f t="shared" si="1"/>
        <v/>
      </c>
      <c r="H88" s="40"/>
      <c r="K88" s="7"/>
    </row>
    <row r="89" spans="1:11" s="8" customFormat="1" ht="22.5" x14ac:dyDescent="0.2">
      <c r="A89" s="33">
        <v>77</v>
      </c>
      <c r="B89" s="31" t="s">
        <v>129</v>
      </c>
      <c r="C89" s="34" t="s">
        <v>133</v>
      </c>
      <c r="D89" s="48">
        <v>70</v>
      </c>
      <c r="E89" s="50">
        <v>5.75</v>
      </c>
      <c r="F89" s="58"/>
      <c r="G89" s="35" t="str">
        <f t="shared" si="1"/>
        <v/>
      </c>
      <c r="H89" s="40"/>
      <c r="K89" s="7"/>
    </row>
    <row r="90" spans="1:11" s="27" customFormat="1" ht="9" x14ac:dyDescent="0.2">
      <c r="A90" s="36"/>
      <c r="E90" s="46"/>
      <c r="F90" s="65" t="s">
        <v>27</v>
      </c>
      <c r="G90" s="66"/>
      <c r="H90" s="41"/>
    </row>
    <row r="91" spans="1:11" ht="14.25" customHeight="1" x14ac:dyDescent="0.2">
      <c r="F91" s="67" t="str">
        <f>IF(SUM(G13:G89)=0,"",SUM(G13:G89))</f>
        <v/>
      </c>
      <c r="G91" s="68"/>
      <c r="H91" s="42"/>
    </row>
    <row r="92" spans="1:11" s="37" customFormat="1" ht="29.25" customHeight="1" x14ac:dyDescent="0.2">
      <c r="A92" s="62" t="str">
        <f>" - "&amp;Dados!B23</f>
        <v xml:space="preserve"> - O objeto do presente termo de referência será recebido de forma única pela Secretaria com prazo não superior a 15 (quinze) dias úteis após recebimento de cada nota de empenho, conforme solicitação do responsável por fiscalizar este contrato.</v>
      </c>
      <c r="B92" s="62"/>
      <c r="C92" s="62"/>
      <c r="D92" s="62"/>
      <c r="E92" s="62"/>
      <c r="F92" s="62"/>
      <c r="G92" s="62"/>
      <c r="H92" s="43"/>
    </row>
    <row r="93" spans="1:11" s="37" customFormat="1" ht="21.75" customHeight="1" x14ac:dyDescent="0.2">
      <c r="A93" s="62" t="str">
        <f>" - "&amp;Dados!B24</f>
        <v xml:space="preserve"> - Os materiais deverão ser entregues no endereço: Setor de Almoxarifado, Rua Dr. Carolino Ribeiro de Moura SN, Centro, Sumidouro-RJ, no horário das 09hs00min às 12hs00min horas e de 14hs00min às 17hs00min horas. Sendo o frete, carga e descarga por conta do fornecedor até o local indicado.</v>
      </c>
      <c r="B93" s="62"/>
      <c r="C93" s="62"/>
      <c r="D93" s="62"/>
      <c r="E93" s="62"/>
      <c r="F93" s="62"/>
      <c r="G93" s="62"/>
      <c r="H93" s="43"/>
    </row>
    <row r="94" spans="1:11" s="37" customFormat="1" ht="9" x14ac:dyDescent="0.2">
      <c r="A94" s="62" t="str">
        <f>" - "&amp;Dados!B25</f>
        <v xml:space="preserve"> - O pagamento do objeto de que trata o PREGÃO ELETRÔNICO 018/2023, será efetuado pela Tesouraria da Secretaria Municipal de Saúde de Sumidouro.</v>
      </c>
      <c r="B94" s="62"/>
      <c r="C94" s="62"/>
      <c r="D94" s="62"/>
      <c r="E94" s="62"/>
      <c r="F94" s="62"/>
      <c r="G94" s="62"/>
      <c r="H94" s="43"/>
    </row>
    <row r="95" spans="1:11" s="27" customFormat="1" ht="9" x14ac:dyDescent="0.2">
      <c r="A95" s="62" t="str">
        <f>" - "&amp;Dados!B26</f>
        <v xml:space="preserve"> - Proposta válida por 60 (sessenta) dias</v>
      </c>
      <c r="B95" s="62"/>
      <c r="C95" s="62"/>
      <c r="D95" s="62"/>
      <c r="E95" s="62"/>
      <c r="F95" s="62"/>
      <c r="G95" s="62"/>
      <c r="H95" s="41"/>
    </row>
    <row r="96" spans="1:11" ht="21" customHeight="1" x14ac:dyDescent="0.2">
      <c r="A96" s="62" t="str">
        <f>" - "&amp;Dados!B28</f>
        <v xml:space="preserve"> - A Licitante poderá apresentar prospecto, ficha técnica ou outros documentos com informações que permitam a melhor identificação e qualificação do(s) item(ns) licitado(s);</v>
      </c>
      <c r="B96" s="62"/>
      <c r="C96" s="62"/>
      <c r="D96" s="62"/>
      <c r="E96" s="62"/>
      <c r="F96" s="62"/>
      <c r="G96" s="62"/>
      <c r="H96" s="44"/>
    </row>
    <row r="97" spans="1:8" x14ac:dyDescent="0.2">
      <c r="A97" s="62" t="str">
        <f>" - "&amp;Dados!B29</f>
        <v xml:space="preserve"> - A proposta de preços ajustada ao lance final deverá conter o valor numérico dos preços unitários e totais, não podendo exceder o valor do lance final;</v>
      </c>
      <c r="B97" s="62"/>
      <c r="C97" s="62"/>
      <c r="D97" s="62"/>
      <c r="E97" s="62"/>
      <c r="F97" s="62"/>
      <c r="G97" s="62"/>
      <c r="H97" s="44"/>
    </row>
    <row r="98" spans="1:8" ht="21.75" customHeight="1" x14ac:dyDescent="0.2">
      <c r="A98" s="6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98" s="62"/>
      <c r="C98" s="62"/>
      <c r="D98" s="62"/>
      <c r="E98" s="62"/>
      <c r="F98" s="62"/>
      <c r="G98" s="62"/>
      <c r="H98" s="44"/>
    </row>
    <row r="99" spans="1:8" ht="21.75" customHeight="1" x14ac:dyDescent="0.2">
      <c r="A99" s="6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99" s="62"/>
      <c r="C99" s="62"/>
      <c r="D99" s="62"/>
      <c r="E99" s="62"/>
      <c r="F99" s="62"/>
      <c r="G99" s="62"/>
      <c r="H99" s="44"/>
    </row>
    <row r="100" spans="1:8" ht="21.75" customHeight="1" x14ac:dyDescent="0.2">
      <c r="A100" s="6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100" s="62"/>
      <c r="C100" s="62"/>
      <c r="D100" s="62"/>
      <c r="E100" s="62"/>
      <c r="F100" s="62"/>
      <c r="G100" s="62"/>
      <c r="H100" s="44"/>
    </row>
    <row r="101" spans="1:8" ht="21.75" customHeight="1" x14ac:dyDescent="0.2">
      <c r="A101" s="62" t="str">
        <f>" - "&amp;Dados!B33</f>
        <v xml:space="preserve"> - Declaramos que até a presente data inexistem fatos impeditivos a participação desta empresa ao presente certame licitatório, ciente da obrigatoriedade de declarar ocorrências posteriores;</v>
      </c>
      <c r="B101" s="62"/>
      <c r="C101" s="62"/>
      <c r="D101" s="62"/>
      <c r="E101" s="62"/>
      <c r="F101" s="62"/>
      <c r="G101" s="62"/>
      <c r="H101" s="44"/>
    </row>
    <row r="102" spans="1:8" ht="30" customHeight="1" x14ac:dyDescent="0.2">
      <c r="A102" s="6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102" s="62"/>
      <c r="C102" s="62"/>
      <c r="D102" s="62"/>
      <c r="E102" s="62"/>
      <c r="F102" s="62"/>
      <c r="G102" s="62"/>
    </row>
    <row r="103" spans="1:8" ht="25.5" customHeight="1" x14ac:dyDescent="0.2">
      <c r="A103" s="6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103" s="62"/>
      <c r="C103" s="62"/>
      <c r="D103" s="62"/>
      <c r="E103" s="62"/>
      <c r="F103" s="62"/>
      <c r="G103" s="62"/>
    </row>
  </sheetData>
  <sheetProtection algorithmName="SHA-512" hashValue="gvXmRkjHkiDn1Z4RvEKzGtYwXathXFNtuFJ/66c1C2zHaS8UUQliv1JxdOjoUIw/CqvFAIomu3nVEiLXgKcpMQ==" saltValue="4Gpg9EtNmqVv++EIvEBnHQ==" spinCount="100000" sheet="1" objects="1" scenarios="1"/>
  <autoFilter ref="A11:G103" xr:uid="{00000000-0009-0000-0000-000000000000}"/>
  <mergeCells count="23">
    <mergeCell ref="A102:G102"/>
    <mergeCell ref="A103:G103"/>
    <mergeCell ref="A96:G96"/>
    <mergeCell ref="A97:G97"/>
    <mergeCell ref="A98:G98"/>
    <mergeCell ref="A99:G99"/>
    <mergeCell ref="A100:G100"/>
    <mergeCell ref="A101:G101"/>
    <mergeCell ref="C6:D6"/>
    <mergeCell ref="E6:F6"/>
    <mergeCell ref="A2:G2"/>
    <mergeCell ref="A3:G3"/>
    <mergeCell ref="A4:G4"/>
    <mergeCell ref="A5:G5"/>
    <mergeCell ref="A92:G92"/>
    <mergeCell ref="A93:G93"/>
    <mergeCell ref="A94:G94"/>
    <mergeCell ref="B8:G8"/>
    <mergeCell ref="A95:G95"/>
    <mergeCell ref="B9:G9"/>
    <mergeCell ref="F90:G90"/>
    <mergeCell ref="F91:G91"/>
    <mergeCell ref="D10:G10"/>
  </mergeCells>
  <phoneticPr fontId="0" type="noConversion"/>
  <conditionalFormatting sqref="F90">
    <cfRule type="expression" dxfId="11" priority="1" stopIfTrue="1">
      <formula>IF($J90="Empate",IF(H90=1,TRUE(),FALSE()),FALSE())</formula>
    </cfRule>
    <cfRule type="expression" dxfId="10" priority="2" stopIfTrue="1">
      <formula>IF(H90="&gt;",FALSE(),IF(H90&gt;0,TRUE(),FALSE()))</formula>
    </cfRule>
    <cfRule type="expression" dxfId="9" priority="3" stopIfTrue="1">
      <formula>IF(H90="&gt;",TRUE(),FALSE())</formula>
    </cfRule>
  </conditionalFormatting>
  <conditionalFormatting sqref="F91">
    <cfRule type="expression" dxfId="8" priority="4" stopIfTrue="1">
      <formula>IF($J90="OK",IF(H90=1,TRUE(),FALSE()),FALSE())</formula>
    </cfRule>
    <cfRule type="expression" dxfId="7" priority="5" stopIfTrue="1">
      <formula>IF($J90="Empate",IF(H90=1,TRUE(),FALSE()),FALSE())</formula>
    </cfRule>
    <cfRule type="expression" dxfId="6" priority="6" stopIfTrue="1">
      <formula>IF($J90="Empate",IF(H90=2,TRUE(),FALSE()),FALSE())</formula>
    </cfRule>
  </conditionalFormatting>
  <conditionalFormatting sqref="F13:F89">
    <cfRule type="cellIs" dxfId="5" priority="11" stopIfTrue="1" operator="equal">
      <formula>""</formula>
    </cfRule>
  </conditionalFormatting>
  <conditionalFormatting sqref="D13:D89">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89">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89">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2" sqref="B2"/>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60" t="s">
        <v>130</v>
      </c>
      <c r="E1" s="4"/>
      <c r="F1" s="4"/>
      <c r="G1" s="4"/>
    </row>
    <row r="2" spans="1:7" x14ac:dyDescent="0.2">
      <c r="A2" s="16" t="s">
        <v>10</v>
      </c>
      <c r="B2" s="60" t="s">
        <v>138</v>
      </c>
      <c r="E2" s="4"/>
      <c r="F2" s="4"/>
      <c r="G2" s="4"/>
    </row>
    <row r="3" spans="1:7" x14ac:dyDescent="0.2">
      <c r="A3" s="16" t="s">
        <v>11</v>
      </c>
      <c r="B3" s="60" t="s">
        <v>131</v>
      </c>
      <c r="C3" s="5"/>
      <c r="E3" s="53"/>
      <c r="F3" s="4"/>
      <c r="G3" s="4"/>
    </row>
    <row r="4" spans="1:7" x14ac:dyDescent="0.2">
      <c r="A4" s="16" t="s">
        <v>12</v>
      </c>
      <c r="B4" s="60" t="s">
        <v>137</v>
      </c>
      <c r="C4" s="5"/>
      <c r="E4" s="53"/>
      <c r="F4" s="4"/>
      <c r="G4" s="4"/>
    </row>
    <row r="5" spans="1:7" x14ac:dyDescent="0.2">
      <c r="A5" s="16" t="s">
        <v>13</v>
      </c>
      <c r="B5" s="60" t="s">
        <v>46</v>
      </c>
      <c r="C5" s="5"/>
      <c r="E5" s="53"/>
      <c r="F5" s="4"/>
      <c r="G5" s="4"/>
    </row>
    <row r="6" spans="1:7" x14ac:dyDescent="0.2">
      <c r="A6" s="16" t="s">
        <v>31</v>
      </c>
      <c r="B6" s="61" t="s">
        <v>47</v>
      </c>
      <c r="C6" s="5"/>
      <c r="E6" s="53"/>
      <c r="F6" s="4"/>
      <c r="G6" s="4"/>
    </row>
    <row r="7" spans="1:7" x14ac:dyDescent="0.2">
      <c r="A7" s="16" t="s">
        <v>14</v>
      </c>
      <c r="B7" s="5" t="s">
        <v>30</v>
      </c>
      <c r="C7" s="5"/>
      <c r="E7" s="53"/>
      <c r="F7" s="4"/>
      <c r="G7" s="4"/>
    </row>
    <row r="8" spans="1:7" x14ac:dyDescent="0.2">
      <c r="A8" s="25" t="s">
        <v>23</v>
      </c>
      <c r="B8" s="47">
        <v>94050.99</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x14ac:dyDescent="0.2">
      <c r="A17" s="22" t="s">
        <v>21</v>
      </c>
      <c r="B17" s="56" t="s">
        <v>45</v>
      </c>
      <c r="C17" s="24"/>
      <c r="D17" s="24"/>
      <c r="E17" s="24"/>
      <c r="F17" s="24"/>
      <c r="G17" s="24"/>
      <c r="H17" s="24"/>
      <c r="I17" s="24"/>
      <c r="J17" s="24"/>
      <c r="K17" s="24"/>
      <c r="L17" s="24"/>
      <c r="M17" s="24"/>
    </row>
    <row r="18" spans="1:256" s="23" customFormat="1" x14ac:dyDescent="0.2">
      <c r="A18" s="22" t="s">
        <v>22</v>
      </c>
      <c r="B18" s="54"/>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63.75" x14ac:dyDescent="0.2">
      <c r="A23" s="20" t="s">
        <v>15</v>
      </c>
      <c r="B23" s="21" t="s">
        <v>48</v>
      </c>
      <c r="E23" s="4"/>
      <c r="F23" s="4"/>
      <c r="G23" s="52"/>
    </row>
    <row r="24" spans="1:256" ht="76.5" x14ac:dyDescent="0.2">
      <c r="A24" s="20" t="s">
        <v>16</v>
      </c>
      <c r="B24" s="21" t="s">
        <v>49</v>
      </c>
      <c r="E24" s="4"/>
      <c r="F24" s="4"/>
      <c r="G24" s="52"/>
    </row>
    <row r="25" spans="1:256" ht="38.25" x14ac:dyDescent="0.2">
      <c r="A25" s="20" t="s">
        <v>17</v>
      </c>
      <c r="B25" s="61" t="s">
        <v>50</v>
      </c>
      <c r="C25" s="9"/>
      <c r="E25" s="4"/>
      <c r="F25" s="4"/>
      <c r="G25" s="52"/>
    </row>
    <row r="26" spans="1:256" ht="25.5" x14ac:dyDescent="0.2">
      <c r="A26" s="20" t="s">
        <v>18</v>
      </c>
      <c r="B26" s="21" t="s">
        <v>28</v>
      </c>
      <c r="E26" s="4"/>
      <c r="F26" s="4"/>
      <c r="G26" s="52"/>
    </row>
    <row r="27" spans="1:256" x14ac:dyDescent="0.2">
      <c r="A27" s="20" t="s">
        <v>32</v>
      </c>
      <c r="B27" s="57" t="s">
        <v>44</v>
      </c>
      <c r="G27" s="52"/>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2023-01-16T18:24:04Z</cp:lastPrinted>
  <dcterms:created xsi:type="dcterms:W3CDTF">2006-04-18T17:38:46Z</dcterms:created>
  <dcterms:modified xsi:type="dcterms:W3CDTF">2023-03-01T20:19:28Z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