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EstaPasta_de_trabalho"/>
  <mc:AlternateContent xmlns:mc="http://schemas.openxmlformats.org/markup-compatibility/2006">
    <mc:Choice Requires="x15">
      <x15ac:absPath xmlns:x15ac="http://schemas.microsoft.com/office/spreadsheetml/2010/11/ac" url="D:\licitacoes\2022\Pregão Eletrônico\Pregão Eletrônico 009-22 - Eventual Aquisição de Materiais e Ferramentas para o Setor de Energia - SMOTP\"/>
    </mc:Choice>
  </mc:AlternateContent>
  <xr:revisionPtr revIDLastSave="0" documentId="13_ncr:1_{40668FB7-9B5D-4010-B744-32D2610C18EC}"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Preços'!$A$11:$G$33</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l="1"/>
  <c r="G20" i="1"/>
  <c r="G21" i="1"/>
  <c r="G22" i="1"/>
  <c r="G23" i="1"/>
  <c r="G24" i="1"/>
  <c r="G25" i="1"/>
  <c r="G26" i="1"/>
  <c r="G27" i="1"/>
  <c r="A35" i="1"/>
  <c r="A36" i="1"/>
  <c r="A37" i="1"/>
  <c r="A38" i="1"/>
  <c r="A39" i="1"/>
  <c r="A40" i="1"/>
  <c r="A41" i="1"/>
  <c r="A34" i="1"/>
  <c r="E6" i="1"/>
  <c r="G13" i="1"/>
  <c r="A4" i="1"/>
  <c r="A32" i="1"/>
  <c r="A33" i="1"/>
  <c r="A31" i="1"/>
  <c r="A30" i="1"/>
  <c r="A6" i="1"/>
  <c r="A5" i="1"/>
  <c r="A3" i="1"/>
  <c r="F29" i="1" l="1"/>
</calcChain>
</file>

<file path=xl/sharedStrings.xml><?xml version="1.0" encoding="utf-8"?>
<sst xmlns="http://schemas.openxmlformats.org/spreadsheetml/2006/main" count="88" uniqueCount="71">
  <si>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</si>
  <si>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</si>
  <si>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</si>
  <si>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</si>
  <si>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</si>
  <si>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</si>
  <si>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</si>
  <si>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</si>
  <si>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</si>
  <si>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</si>
  <si>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</si>
  <si>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</si>
  <si>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</si>
  <si>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</si>
  <si>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</si>
  <si>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</si>
  <si>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</si>
  <si>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</si>
  <si>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</si>
  <si>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</si>
  <si>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</si>
  <si>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</si>
  <si>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</si>
  <si>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</si>
  <si>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</si>
  <si>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</si>
  <si>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</si>
  <si>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</si>
  <si>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</si>
  <si>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</si>
  <si>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</si>
  <si>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</si>
  <si>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</si>
  <si>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</si>
  <si>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</si>
  <si>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</si>
  <si>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</si>
  <si>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</si>
  <si>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</si>
  <si>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</si>
  <si>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</si>
  <si>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</si>
  <si>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</si>
  <si>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</si>
  <si>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</si>
  <si>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</si>
  <si>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PREGÃO ELETRÔNICO Nº 009/2022</t>
  </si>
  <si>
    <t>PROCESSO ADMINISTRATIVO N° 3529/2021 de 02/12/2021</t>
  </si>
  <si>
    <t>EVENTUAL AQUISIÇÃO DE MATERIAIS E FERRAMENTAS PARA O SETOR DE ENERGIA - SRP</t>
  </si>
  <si>
    <t>Sec. Obras</t>
  </si>
  <si>
    <t>O pagamento do objeto de que trata o PREGÃO ELETRÔNICO 009/2022, será efetuado pela Tesouraria da Prefeitura Municipal de Sumidouro.</t>
  </si>
  <si>
    <t>Prazo da Ata: 12 meses a contar de sua assinatura.</t>
  </si>
  <si>
    <t>A entrega será feita de acordo com cada empenho encaminhado a(s) firma(s) vencedoras, que terão prazo máximo de 30 (trinta) dias para a entrega.</t>
  </si>
  <si>
    <t>Os itens serão entregues na sede do Setor de Iluminação Pública- localizada na Avenida Paquequer nº 26 ou na Secretaria Municipal de Obras, A. José de Alencar, Nº 1550, centro, no horário de 07:00 as 16:00 hs de segunda à sexta-feira.</t>
  </si>
  <si>
    <t>Lâmpada led Potência: 30W- Tipo de Soquete: E27- Tensão Elétrica: Bivolt- Cor da Luz: Branco- Efeito de Iluminação: Luz Fria- Temperatura da Cor (K): 6500K- IRC : 80- Sensação da Cor: Luz Clean- Consumo de Energia (K/H): 28- Índice de Proteção (IP): IP 20- Durabilidade da Lâmpada: 25.000 horas- Ângulo: 360</t>
  </si>
  <si>
    <t>Luminária solar 200W descrição: Potência: 200W Fonte de alimentação: solar Fluxo luminoso: 20000 lúmens Temperatura de cor: 6500 K Espaço iluminado: 180m² Ângulo de Abertura : 120° Proteção: IP66 (à prova de poeira e protegida contra os jatos fortes de água) CRI (Ra&gt;): 80 Tipo de bateria: 12 horas de duração/ 3.2 Volts (Ferro de lítio?Material do corpo da lâmpada: ABS + PC Dimensões: 72 (A) x 24 (L) cm Peso: 3300 g Ideal para poste de 4-8 metros Diâmetro da base de encaixe: 5.5 cm Cor da luminária: preto</t>
  </si>
  <si>
    <t>Poste de concreto duplo T 9 metros 150 DAN</t>
  </si>
  <si>
    <t>Poste colonial 3 metros de altura com 2 globos com bocal E27</t>
  </si>
  <si>
    <t>Globo 15x30 Plástico Leitoso Com Colarinho P/ Poste Jardim</t>
  </si>
  <si>
    <t>Lâmpada Vapor Metálico Ovoide 400w soquete E40</t>
  </si>
  <si>
    <t>Braço Suporte Luminária Publica Solar Led Fotovoltaica 50cm Dimensões: 50cm de diametro Boca de encaixe de 5 .5cm Base 15x15cm Pintura Eletrostática</t>
  </si>
  <si>
    <t>Conector de derivação perfurante. Descrição: O condutor principal pode ser de bitola 10mm² a 70mm² e derivação de bitola 1,50mm² a 10mm²; Fabricado com polímeros de alta resistência mecânica, contatos dentados em liga de cobre estanhado de alta condutividade elétrica, parafuso e arruela lisa em aço zincado eletrolítico e porca limitadora de torque em alumínio de alta resistência mecânica; Superfície externa lisa, isenta de rebarbas, rachaduras impurezas ou porosidades</t>
  </si>
  <si>
    <t>Drive Para Reparo De Refletor Led Bivolt 50w + Chip Descrição: Reator Drive BIVOLT Especificações Avaliação Impermeável: IP65 Potência 50W Tensão de entrada: AC 100-265V (50/60hz) BI VOLT Tensão de Saída: DC 22-38V</t>
  </si>
  <si>
    <t>Furadeira elétrica de impacto e parafusadeira Professional 3100rpm 450W azul 127V mandril 3/8</t>
  </si>
  <si>
    <t>Jogo De Brocas 15 Peças Para Furadeira com mandril 3/8
Jogo composto por: 05 brocas para metal: 2- 3 - 4 - 5 - 6 – 8 - 10mm; 05 brocas para concreto:2- 3 - 4 - 5 - 6 – 8 - 10mm; 05 brocas para madeira: 2- 3 - 4 - 5 - 6 – 8 - 10mm;</t>
  </si>
  <si>
    <t>Esmerilhadeira Serra Circular Lixadeira 110v - Empunhadura para três posições distintas.
- Guarda de proteção e trava do eixo para segurança do operador.
- Potente motor de 820 Watts 100% rolamentado.
- Caixa de engrenagem metálica - maior durabilidade das peças internas da máquina. - Voltagem: 110 V.
- Potência: 820 W.
- Velocidade: 11.000 RPM.
- Eixo: 5/8" - M14.
- Diâmetro do Disco: 4.1/2" (115 mm).
- Comprimento do cabo: 2 metros. - 2 Discos de Corte para Metal.
- 1 Disco de Desbaste para Metal.
- 1 Disco segmentado diamantado.
- 1 Disco de tungstênio (para cortes em madeira) .
- 1 Chave para troca do Discos.
- 1 Óculos de Proteção Transparente de qualidade.
- 1 Prato com Velcro para Lixa.
- 3 Lixas com velcro.
- 1 Maleta para transporte.</t>
  </si>
  <si>
    <t>Relé Fotoelétrico Fotocélula Bivolt 1000w Alta Qr53; CARGA MÁXIMA: 1000W / 1800VA (127V ou 220V); FAIXA DE TENSÃO DE OPERAÇÃO: Bivolt; 50/60Hz; FOTO-TRANSISTOR (SENSOR DE SILÍCIO); LIGA: ~ 20 LUX; RELAÇÃO DESLIGAR/LIGAR: 3; PROTEÇÃO CONTRA SURTOS DE TENSÃO: VARISTOR, 120 Joule MIN; PROTEÇÃO CONTRA PICOS DE CORRENTE RETARDO PARA APAGAR: ~ 5 seg. CONSUMO: &lt; 1 W; FAIXA DE TEMPERATURA: -40ºC À +70ºC</t>
  </si>
  <si>
    <t>Base P/ Rele Fotoeletrônico Tensão: 100/240V~ 50/60Hz Bivolt automático Rigidez dielétrica : Maior 2500V; Corrente nominal: 10A; Suporta uma força vertical de 50N (5kg); Material do produto: alça e soquete em nylon com fibra de vidro, corpo em copolímero polipropileno, terminais de encaixe em latão estanhado; Corrente: 10 A; Tomada giratória 360, com suporte plástico; Seção transversal dos fios de 1,5mm e comprimento de 30cm; Ligação a 3 fios: fase 1 (preto), neutro ou fase 2 (branco) e carga (vermelho)</t>
  </si>
  <si>
    <t>Plafonier Bocal Branco Plafon Soquete Porcelana E27</t>
  </si>
  <si>
    <t>UNID</t>
  </si>
  <si>
    <t>Abertura das Propostas: 23/03/2022,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</si>
</sst>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3529/21</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41"/>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2" t="s">
        <v>19</v>
      </c>
      <c r="B2" s="72"/>
      <c r="C2" s="72"/>
      <c r="D2" s="72"/>
      <c r="E2" s="72"/>
      <c r="F2" s="72"/>
      <c r="G2" s="72"/>
    </row>
    <row r="3" spans="1:13" x14ac:dyDescent="0.2">
      <c r="A3" s="72" t="str">
        <f>UPPER(Dados!B1&amp;"  -  "&amp;Dados!B4)</f>
        <v>PREGÃO ELETRÔNICO Nº 009/2022  -  ABERTURA DAS PROPOSTAS: 23/03/2022, ÀS 09:00HS</v>
      </c>
      <c r="B3" s="72"/>
      <c r="C3" s="72"/>
      <c r="D3" s="72"/>
      <c r="E3" s="72"/>
      <c r="F3" s="72"/>
      <c r="G3" s="72"/>
    </row>
    <row r="4" spans="1:13" x14ac:dyDescent="0.2">
      <c r="A4" s="73" t="str">
        <f>Dados!B3</f>
        <v>EVENTUAL AQUISIÇÃO DE MATERIAIS E FERRAMENTAS PARA O SETOR DE ENERGIA - SRP</v>
      </c>
      <c r="B4" s="73"/>
      <c r="C4" s="73"/>
      <c r="D4" s="73"/>
      <c r="E4" s="73"/>
      <c r="F4" s="73"/>
      <c r="G4" s="73"/>
    </row>
    <row r="5" spans="1:13" x14ac:dyDescent="0.2">
      <c r="A5" s="72" t="str">
        <f>Dados!B2</f>
        <v>PROCESSO ADMINISTRATIVO N° 3529/2021 de 02/12/2021</v>
      </c>
      <c r="B5" s="72"/>
      <c r="C5" s="72"/>
      <c r="D5" s="72"/>
      <c r="E5" s="72"/>
      <c r="F5" s="72"/>
      <c r="G5" s="72"/>
    </row>
    <row r="6" spans="1:13" x14ac:dyDescent="0.2">
      <c r="A6" s="62" t="str">
        <f>Dados!B7</f>
        <v>MENOR PREÇO POR ITEM</v>
      </c>
      <c r="B6" s="62"/>
      <c r="C6" s="70" t="s">
        <v>29</v>
      </c>
      <c r="D6" s="70"/>
      <c r="E6" s="71">
        <f>Dados!B8</f>
        <v>652855.6</v>
      </c>
      <c r="F6" s="71"/>
      <c r="G6" s="62"/>
    </row>
    <row r="7" spans="1:13" ht="2.25" customHeight="1" x14ac:dyDescent="0.2">
      <c r="A7" s="6"/>
      <c r="B7" s="6"/>
      <c r="C7" s="6"/>
      <c r="D7" s="28"/>
      <c r="E7" s="15"/>
      <c r="F7" s="15"/>
      <c r="G7" s="11"/>
    </row>
    <row r="8" spans="1:13" s="8" customFormat="1" ht="12" customHeight="1" x14ac:dyDescent="0.2">
      <c r="A8" s="16" t="s">
        <v>0</v>
      </c>
      <c r="B8" s="74"/>
      <c r="C8" s="74"/>
      <c r="D8" s="74"/>
      <c r="E8" s="74"/>
      <c r="F8" s="74"/>
      <c r="G8" s="74"/>
      <c r="H8" s="49"/>
      <c r="L8" s="42"/>
    </row>
    <row r="9" spans="1:13" s="8" customFormat="1" ht="12" customHeight="1" x14ac:dyDescent="0.2">
      <c r="A9" s="16" t="s">
        <v>1</v>
      </c>
      <c r="B9" s="75"/>
      <c r="C9" s="75"/>
      <c r="D9" s="75"/>
      <c r="E9" s="75"/>
      <c r="F9" s="75"/>
      <c r="G9" s="75"/>
      <c r="H9" s="49"/>
      <c r="L9" s="42"/>
      <c r="M9" s="42"/>
    </row>
    <row r="10" spans="1:13" s="8" customFormat="1" ht="12" customHeight="1" x14ac:dyDescent="0.2">
      <c r="A10" s="16" t="s">
        <v>2</v>
      </c>
      <c r="B10" s="40"/>
      <c r="C10" s="29" t="s">
        <v>8</v>
      </c>
      <c r="D10" s="80"/>
      <c r="E10" s="80"/>
      <c r="F10" s="80"/>
      <c r="G10" s="80"/>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56.25" x14ac:dyDescent="0.2">
      <c r="A13" s="37">
        <v>1</v>
      </c>
      <c r="B13" s="35" t="s">
        <v>54</v>
      </c>
      <c r="C13" s="38" t="s">
        <v>69</v>
      </c>
      <c r="D13" s="58">
        <v>2000</v>
      </c>
      <c r="E13" s="61">
        <v>46.5</v>
      </c>
      <c r="F13" s="56"/>
      <c r="G13" s="39" t="str">
        <f>IF(F13="","",IF(ISTEXT(F13),"NC",F13*D13))</f>
        <v/>
      </c>
      <c r="H13" s="49"/>
      <c r="K13" s="7"/>
      <c r="L13" s="42"/>
    </row>
    <row r="14" spans="1:13" s="8" customFormat="1" ht="90" x14ac:dyDescent="0.2">
      <c r="A14" s="37">
        <v>2</v>
      </c>
      <c r="B14" s="35" t="s">
        <v>55</v>
      </c>
      <c r="C14" s="38" t="s">
        <v>69</v>
      </c>
      <c r="D14" s="58">
        <v>200</v>
      </c>
      <c r="E14" s="61">
        <v>839.99</v>
      </c>
      <c r="F14" s="56"/>
      <c r="G14" s="39" t="str">
        <f t="shared" ref="G14:G18" si="0">IF(F14="","",IF(ISTEXT(F14),"NC",F14*D14))</f>
        <v/>
      </c>
      <c r="H14" s="49"/>
      <c r="K14" s="7"/>
      <c r="L14" s="42"/>
    </row>
    <row r="15" spans="1:13" s="8" customFormat="1" ht="11.25" x14ac:dyDescent="0.2">
      <c r="A15" s="37">
        <v>3</v>
      </c>
      <c r="B15" s="35" t="s">
        <v>56</v>
      </c>
      <c r="C15" s="38" t="s">
        <v>69</v>
      </c>
      <c r="D15" s="58">
        <v>150</v>
      </c>
      <c r="E15" s="61">
        <v>1227.74</v>
      </c>
      <c r="F15" s="56"/>
      <c r="G15" s="39" t="str">
        <f t="shared" si="0"/>
        <v/>
      </c>
      <c r="H15" s="49"/>
      <c r="K15" s="7"/>
      <c r="L15" s="42"/>
    </row>
    <row r="16" spans="1:13" s="8" customFormat="1" ht="11.25" x14ac:dyDescent="0.2">
      <c r="A16" s="37">
        <v>4</v>
      </c>
      <c r="B16" s="35" t="s">
        <v>57</v>
      </c>
      <c r="C16" s="38" t="s">
        <v>69</v>
      </c>
      <c r="D16" s="58">
        <v>20</v>
      </c>
      <c r="E16" s="61">
        <v>2085.38</v>
      </c>
      <c r="F16" s="56"/>
      <c r="G16" s="39" t="str">
        <f t="shared" si="0"/>
        <v/>
      </c>
      <c r="H16" s="49"/>
      <c r="K16" s="7"/>
      <c r="L16" s="42"/>
    </row>
    <row r="17" spans="1:12" s="8" customFormat="1" ht="11.25" x14ac:dyDescent="0.2">
      <c r="A17" s="37">
        <v>5</v>
      </c>
      <c r="B17" s="35" t="s">
        <v>58</v>
      </c>
      <c r="C17" s="38" t="s">
        <v>69</v>
      </c>
      <c r="D17" s="58">
        <v>50</v>
      </c>
      <c r="E17" s="61">
        <v>88.25</v>
      </c>
      <c r="F17" s="56"/>
      <c r="G17" s="39" t="str">
        <f t="shared" si="0"/>
        <v/>
      </c>
      <c r="H17" s="49"/>
      <c r="K17" s="7"/>
      <c r="L17" s="42"/>
    </row>
    <row r="18" spans="1:12" s="8" customFormat="1" ht="11.25" x14ac:dyDescent="0.2">
      <c r="A18" s="37">
        <v>6</v>
      </c>
      <c r="B18" s="35" t="s">
        <v>59</v>
      </c>
      <c r="C18" s="38" t="s">
        <v>69</v>
      </c>
      <c r="D18" s="58">
        <v>200</v>
      </c>
      <c r="E18" s="61">
        <v>154.56</v>
      </c>
      <c r="F18" s="56"/>
      <c r="G18" s="39" t="str">
        <f t="shared" si="0"/>
        <v/>
      </c>
      <c r="H18" s="49"/>
      <c r="K18" s="7"/>
      <c r="L18" s="42"/>
    </row>
    <row r="19" spans="1:12" s="8" customFormat="1" ht="33.75" x14ac:dyDescent="0.2">
      <c r="A19" s="37">
        <v>7</v>
      </c>
      <c r="B19" s="35" t="s">
        <v>60</v>
      </c>
      <c r="C19" s="38" t="s">
        <v>69</v>
      </c>
      <c r="D19" s="58">
        <v>200</v>
      </c>
      <c r="E19" s="61">
        <v>78.2</v>
      </c>
      <c r="F19" s="56"/>
      <c r="G19" s="39" t="str">
        <f t="shared" ref="G19:G27" si="1">IF(F19="","",IF(ISTEXT(F19),"NC",F19*D19))</f>
        <v/>
      </c>
      <c r="H19" s="49"/>
      <c r="K19" s="7"/>
      <c r="L19" s="42"/>
    </row>
    <row r="20" spans="1:12" s="8" customFormat="1" ht="90" x14ac:dyDescent="0.2">
      <c r="A20" s="37">
        <v>8</v>
      </c>
      <c r="B20" s="35" t="s">
        <v>61</v>
      </c>
      <c r="C20" s="38" t="s">
        <v>69</v>
      </c>
      <c r="D20" s="58">
        <v>1000</v>
      </c>
      <c r="E20" s="61">
        <v>14.29</v>
      </c>
      <c r="F20" s="56"/>
      <c r="G20" s="39" t="str">
        <f t="shared" si="1"/>
        <v/>
      </c>
      <c r="H20" s="49"/>
      <c r="K20" s="7"/>
      <c r="L20" s="42"/>
    </row>
    <row r="21" spans="1:12" s="8" customFormat="1" ht="45" x14ac:dyDescent="0.2">
      <c r="A21" s="37">
        <v>9</v>
      </c>
      <c r="B21" s="35" t="s">
        <v>62</v>
      </c>
      <c r="C21" s="38" t="s">
        <v>69</v>
      </c>
      <c r="D21" s="58">
        <v>100</v>
      </c>
      <c r="E21" s="61">
        <v>68</v>
      </c>
      <c r="F21" s="56"/>
      <c r="G21" s="39" t="str">
        <f t="shared" si="1"/>
        <v/>
      </c>
      <c r="H21" s="49"/>
      <c r="K21" s="7"/>
      <c r="L21" s="42"/>
    </row>
    <row r="22" spans="1:12" s="8" customFormat="1" ht="22.5" x14ac:dyDescent="0.2">
      <c r="A22" s="37">
        <v>10</v>
      </c>
      <c r="B22" s="35" t="s">
        <v>63</v>
      </c>
      <c r="C22" s="38" t="s">
        <v>69</v>
      </c>
      <c r="D22" s="58">
        <v>1</v>
      </c>
      <c r="E22" s="61">
        <v>646.30999999999995</v>
      </c>
      <c r="F22" s="56"/>
      <c r="G22" s="39" t="str">
        <f t="shared" si="1"/>
        <v/>
      </c>
      <c r="H22" s="49"/>
      <c r="K22" s="7"/>
      <c r="L22" s="42"/>
    </row>
    <row r="23" spans="1:12" s="8" customFormat="1" ht="45" x14ac:dyDescent="0.2">
      <c r="A23" s="37">
        <v>11</v>
      </c>
      <c r="B23" s="35" t="s">
        <v>64</v>
      </c>
      <c r="C23" s="38" t="s">
        <v>69</v>
      </c>
      <c r="D23" s="58">
        <v>2</v>
      </c>
      <c r="E23" s="61">
        <v>111.25</v>
      </c>
      <c r="F23" s="56"/>
      <c r="G23" s="39" t="str">
        <f t="shared" si="1"/>
        <v/>
      </c>
      <c r="H23" s="49"/>
      <c r="K23" s="7"/>
      <c r="L23" s="42"/>
    </row>
    <row r="24" spans="1:12" s="8" customFormat="1" ht="213.75" x14ac:dyDescent="0.2">
      <c r="A24" s="37">
        <v>12</v>
      </c>
      <c r="B24" s="35" t="s">
        <v>65</v>
      </c>
      <c r="C24" s="38" t="s">
        <v>69</v>
      </c>
      <c r="D24" s="58">
        <v>1</v>
      </c>
      <c r="E24" s="61">
        <v>425.69</v>
      </c>
      <c r="F24" s="56"/>
      <c r="G24" s="39" t="str">
        <f t="shared" si="1"/>
        <v/>
      </c>
      <c r="H24" s="49"/>
      <c r="K24" s="7"/>
      <c r="L24" s="42"/>
    </row>
    <row r="25" spans="1:12" s="8" customFormat="1" ht="90" x14ac:dyDescent="0.2">
      <c r="A25" s="37">
        <v>13</v>
      </c>
      <c r="B25" s="35" t="s">
        <v>66</v>
      </c>
      <c r="C25" s="38" t="s">
        <v>69</v>
      </c>
      <c r="D25" s="58">
        <v>1500</v>
      </c>
      <c r="E25" s="61">
        <v>58.28</v>
      </c>
      <c r="F25" s="56"/>
      <c r="G25" s="39" t="str">
        <f t="shared" si="1"/>
        <v/>
      </c>
      <c r="H25" s="49"/>
      <c r="K25" s="7"/>
      <c r="L25" s="42"/>
    </row>
    <row r="26" spans="1:12" s="8" customFormat="1" ht="90" x14ac:dyDescent="0.2">
      <c r="A26" s="37">
        <v>14</v>
      </c>
      <c r="B26" s="35" t="s">
        <v>67</v>
      </c>
      <c r="C26" s="38" t="s">
        <v>69</v>
      </c>
      <c r="D26" s="58">
        <v>250</v>
      </c>
      <c r="E26" s="61">
        <v>18.72</v>
      </c>
      <c r="F26" s="56"/>
      <c r="G26" s="39" t="str">
        <f t="shared" si="1"/>
        <v/>
      </c>
      <c r="H26" s="49"/>
      <c r="K26" s="7"/>
      <c r="L26" s="42"/>
    </row>
    <row r="27" spans="1:12" s="8" customFormat="1" ht="11.25" x14ac:dyDescent="0.2">
      <c r="A27" s="37">
        <v>15</v>
      </c>
      <c r="B27" s="35" t="s">
        <v>68</v>
      </c>
      <c r="C27" s="38" t="s">
        <v>69</v>
      </c>
      <c r="D27" s="58">
        <v>60</v>
      </c>
      <c r="E27" s="61">
        <v>9</v>
      </c>
      <c r="F27" s="56"/>
      <c r="G27" s="39" t="str">
        <f t="shared" si="1"/>
        <v/>
      </c>
      <c r="H27" s="49"/>
      <c r="K27" s="7"/>
      <c r="L27" s="42"/>
    </row>
    <row r="28" spans="1:12" s="30" customFormat="1" ht="9" x14ac:dyDescent="0.2">
      <c r="A28" s="41"/>
      <c r="E28" s="55"/>
      <c r="F28" s="76" t="s">
        <v>27</v>
      </c>
      <c r="G28" s="77"/>
      <c r="H28" s="50"/>
      <c r="L28" s="44"/>
    </row>
    <row r="29" spans="1:12" ht="14.25" customHeight="1" x14ac:dyDescent="0.2">
      <c r="F29" s="78" t="str">
        <f>IF(SUM(G13:G27)=0,"",SUM(G13:G27))</f>
        <v/>
      </c>
      <c r="G29" s="79"/>
      <c r="H29" s="51"/>
    </row>
    <row r="30" spans="1:12" s="45" customFormat="1" ht="21" customHeight="1" x14ac:dyDescent="0.2">
      <c r="A30" s="69" t="str">
        <f>" - "&amp;Dados!B23</f>
        <v xml:space="preserve"> - A entrega será feita de acordo com cada empenho encaminhado a(s) firma(s) vencedoras, que terão prazo máximo de 30 (trinta) dias para a entrega.</v>
      </c>
      <c r="B30" s="69"/>
      <c r="C30" s="69"/>
      <c r="D30" s="69"/>
      <c r="E30" s="69"/>
      <c r="F30" s="69"/>
      <c r="G30" s="69"/>
      <c r="H30" s="52"/>
      <c r="L30" s="46"/>
    </row>
    <row r="31" spans="1:12" s="45" customFormat="1" ht="28.5" customHeight="1" x14ac:dyDescent="0.2">
      <c r="A31" s="69" t="str">
        <f>" - "&amp;Dados!B24</f>
        <v xml:space="preserve"> - Os itens serão entregues na sede do Setor de Iluminação Pública- localizada na Avenida Paquequer nº 26 ou na Secretaria Municipal de Obras, A. José de Alencar, Nº 1550, centro, no horário de 07:00 as 16:00 hs de segunda à sexta-feira.</v>
      </c>
      <c r="B31" s="69"/>
      <c r="C31" s="69"/>
      <c r="D31" s="69"/>
      <c r="E31" s="69"/>
      <c r="F31" s="69"/>
      <c r="G31" s="69"/>
      <c r="H31" s="52"/>
      <c r="L31" s="46"/>
    </row>
    <row r="32" spans="1:12" s="45" customFormat="1" ht="21" customHeight="1" x14ac:dyDescent="0.2">
      <c r="A32" s="69" t="str">
        <f>" - "&amp;Dados!B25</f>
        <v xml:space="preserve"> - O pagamento do objeto de que trata o PREGÃO ELETRÔNICO 009/2022, será efetuado pela Tesouraria da Prefeitura Municipal de Sumidouro.</v>
      </c>
      <c r="B32" s="69"/>
      <c r="C32" s="69"/>
      <c r="D32" s="69"/>
      <c r="E32" s="69"/>
      <c r="F32" s="69"/>
      <c r="G32" s="69"/>
      <c r="H32" s="52"/>
      <c r="L32" s="46"/>
    </row>
    <row r="33" spans="1:12" s="30" customFormat="1" ht="9" x14ac:dyDescent="0.2">
      <c r="A33" s="69" t="str">
        <f>" - "&amp;Dados!B26</f>
        <v xml:space="preserve"> - Proposta válida por 60 (sessenta) dias</v>
      </c>
      <c r="B33" s="69"/>
      <c r="C33" s="69"/>
      <c r="D33" s="69"/>
      <c r="E33" s="69"/>
      <c r="F33" s="69"/>
      <c r="G33" s="69"/>
      <c r="H33" s="50"/>
      <c r="L33" s="44"/>
    </row>
    <row r="34" spans="1:12" ht="21" customHeight="1" x14ac:dyDescent="0.2">
      <c r="A34" s="69" t="str">
        <f>" - "&amp;Dados!B28</f>
        <v xml:space="preserve"> - A Licitante poderá apresentar prospecto, ficha técnica ou outros documentos com informações que permitam a melhor identificação e qualificação do(s) item(ns) licitado(s);</v>
      </c>
      <c r="B34" s="69"/>
      <c r="C34" s="69"/>
      <c r="D34" s="69"/>
      <c r="E34" s="69"/>
      <c r="F34" s="69"/>
      <c r="G34" s="69"/>
      <c r="H34" s="53"/>
    </row>
    <row r="35" spans="1:12" ht="21.75" customHeight="1" x14ac:dyDescent="0.2">
      <c r="A35" s="69" t="str">
        <f>" - "&amp;Dados!B29</f>
        <v xml:space="preserve"> - A proposta de preços ajustada ao lance final deverá conter o valor numérico dos preços unitários e totais, não podendo exceder o valor do lance final;</v>
      </c>
      <c r="B35" s="69"/>
      <c r="C35" s="69"/>
      <c r="D35" s="69"/>
      <c r="E35" s="69"/>
      <c r="F35" s="69"/>
      <c r="G35" s="69"/>
      <c r="H35" s="53"/>
    </row>
    <row r="36" spans="1:12" ht="21.75" customHeight="1" x14ac:dyDescent="0.2">
      <c r="A36"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6" s="69"/>
      <c r="C36" s="69"/>
      <c r="D36" s="69"/>
      <c r="E36" s="69"/>
      <c r="F36" s="69"/>
      <c r="G36" s="69"/>
      <c r="H36" s="53"/>
    </row>
    <row r="37" spans="1:12" ht="21.75" customHeight="1" x14ac:dyDescent="0.2">
      <c r="A37"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7" s="69"/>
      <c r="C37" s="69"/>
      <c r="D37" s="69"/>
      <c r="E37" s="69"/>
      <c r="F37" s="69"/>
      <c r="G37" s="69"/>
      <c r="H37" s="53"/>
    </row>
    <row r="38" spans="1:12" ht="21.75" customHeight="1" x14ac:dyDescent="0.2">
      <c r="A38"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8" s="69"/>
      <c r="C38" s="69"/>
      <c r="D38" s="69"/>
      <c r="E38" s="69"/>
      <c r="F38" s="69"/>
      <c r="G38" s="69"/>
      <c r="H38" s="53"/>
    </row>
    <row r="39" spans="1:12" ht="21.75" customHeight="1" x14ac:dyDescent="0.2">
      <c r="A39" s="69" t="str">
        <f>" - "&amp;Dados!B33</f>
        <v xml:space="preserve"> - Declaramos que até a presente data inexistem fatos impeditivos a participação desta empresa ao presente certame licitatório, ciente da obrigatoriedade de declarar ocorrências posteriores;</v>
      </c>
      <c r="B39" s="69"/>
      <c r="C39" s="69"/>
      <c r="D39" s="69"/>
      <c r="E39" s="69"/>
      <c r="F39" s="69"/>
      <c r="G39" s="69"/>
      <c r="H39" s="53"/>
    </row>
    <row r="40" spans="1:12" ht="30" customHeight="1" x14ac:dyDescent="0.2">
      <c r="A40"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40" s="69"/>
      <c r="C40" s="69"/>
      <c r="D40" s="69"/>
      <c r="E40" s="69"/>
      <c r="F40" s="69"/>
      <c r="G40" s="69"/>
    </row>
    <row r="41" spans="1:12" ht="25.5" customHeight="1" x14ac:dyDescent="0.2">
      <c r="A41"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41" s="69"/>
      <c r="C41" s="69"/>
      <c r="D41" s="69"/>
      <c r="E41" s="69"/>
      <c r="F41" s="69"/>
      <c r="G41" s="69"/>
    </row>
  </sheetData>
  <autoFilter ref="A11:G33" xr:uid="{00000000-0009-0000-0000-000000000000}"/>
  <mergeCells count="23">
    <mergeCell ref="A30:G30"/>
    <mergeCell ref="A31:G31"/>
    <mergeCell ref="A32:G32"/>
    <mergeCell ref="B8:G8"/>
    <mergeCell ref="A33:G33"/>
    <mergeCell ref="B9:G9"/>
    <mergeCell ref="F28:G28"/>
    <mergeCell ref="F29:G29"/>
    <mergeCell ref="D10:G10"/>
    <mergeCell ref="C6:D6"/>
    <mergeCell ref="E6:F6"/>
    <mergeCell ref="A2:G2"/>
    <mergeCell ref="A3:G3"/>
    <mergeCell ref="A4:G4"/>
    <mergeCell ref="A5:G5"/>
    <mergeCell ref="A40:G40"/>
    <mergeCell ref="A41:G41"/>
    <mergeCell ref="A34:G34"/>
    <mergeCell ref="A35:G35"/>
    <mergeCell ref="A36:G36"/>
    <mergeCell ref="A37:G37"/>
    <mergeCell ref="A38:G38"/>
    <mergeCell ref="A39:G39"/>
  </mergeCells>
  <phoneticPr fontId="0" type="noConversion"/>
  <conditionalFormatting sqref="F28">
    <cfRule type="expression" dxfId="11" priority="1" stopIfTrue="1">
      <formula>IF($J28="Empate",IF(H28=1,TRUE(),FALSE()),FALSE())</formula>
    </cfRule>
    <cfRule type="expression" dxfId="10" priority="2" stopIfTrue="1">
      <formula>IF(H28="&gt;",FALSE(),IF(H28&gt;0,TRUE(),FALSE()))</formula>
    </cfRule>
    <cfRule type="expression" dxfId="9" priority="3" stopIfTrue="1">
      <formula>IF(H28="&gt;",TRUE(),FALSE())</formula>
    </cfRule>
  </conditionalFormatting>
  <conditionalFormatting sqref="F29">
    <cfRule type="expression" dxfId="8" priority="4" stopIfTrue="1">
      <formula>IF($J28="OK",IF(H28=1,TRUE(),FALSE()),FALSE())</formula>
    </cfRule>
    <cfRule type="expression" dxfId="7" priority="5" stopIfTrue="1">
      <formula>IF($J28="Empate",IF(H28=1,TRUE(),FALSE()),FALSE())</formula>
    </cfRule>
    <cfRule type="expression" dxfId="6" priority="6" stopIfTrue="1">
      <formula>IF($J28="Empate",IF(H28=2,TRUE(),FALSE()),FALSE())</formula>
    </cfRule>
  </conditionalFormatting>
  <conditionalFormatting sqref="F13:F27">
    <cfRule type="cellIs" dxfId="5" priority="11" stopIfTrue="1" operator="equal">
      <formula>""</formula>
    </cfRule>
  </conditionalFormatting>
  <conditionalFormatting sqref="D13:D27">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27">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27">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46</v>
      </c>
      <c r="E1" s="4"/>
      <c r="F1" s="4"/>
      <c r="G1" s="4"/>
    </row>
    <row r="2" spans="1:7" x14ac:dyDescent="0.2">
      <c r="A2" s="17" t="s">
        <v>10</v>
      </c>
      <c r="B2" s="5" t="s">
        <v>47</v>
      </c>
      <c r="E2" s="4"/>
      <c r="F2" s="4"/>
      <c r="G2" s="4"/>
    </row>
    <row r="3" spans="1:7" x14ac:dyDescent="0.2">
      <c r="A3" s="17" t="s">
        <v>11</v>
      </c>
      <c r="B3" s="5" t="s">
        <v>48</v>
      </c>
      <c r="C3" s="5"/>
      <c r="E3" s="64"/>
      <c r="F3" s="4"/>
      <c r="G3" s="4"/>
    </row>
    <row r="4" spans="1:7" x14ac:dyDescent="0.2">
      <c r="A4" s="17" t="s">
        <v>12</v>
      </c>
      <c r="B4" s="10" t="s">
        <v>70</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652855.6</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6" t="s">
        <v>33</v>
      </c>
      <c r="E14" s="4"/>
      <c r="F14" s="4"/>
      <c r="G14" s="4"/>
    </row>
    <row r="15" spans="1:7" x14ac:dyDescent="0.2">
      <c r="A15" s="66" t="s">
        <v>34</v>
      </c>
      <c r="E15" s="4"/>
      <c r="F15" s="4"/>
      <c r="G15" s="4"/>
    </row>
    <row r="16" spans="1:7" x14ac:dyDescent="0.2">
      <c r="A16" s="66" t="s">
        <v>35</v>
      </c>
      <c r="B16" s="25"/>
      <c r="E16" s="25"/>
      <c r="F16" s="4"/>
      <c r="G16" s="4"/>
    </row>
    <row r="17" spans="1:256" s="24" customFormat="1" x14ac:dyDescent="0.2">
      <c r="A17" s="23" t="s">
        <v>21</v>
      </c>
      <c r="B17" s="67" t="s">
        <v>49</v>
      </c>
      <c r="C17" s="25"/>
      <c r="D17" s="25"/>
      <c r="E17" s="25"/>
      <c r="F17" s="25"/>
      <c r="G17" s="25"/>
      <c r="H17" s="25"/>
      <c r="I17" s="25"/>
      <c r="J17" s="25"/>
      <c r="K17" s="25"/>
      <c r="L17" s="25"/>
      <c r="M17" s="25"/>
    </row>
    <row r="18" spans="1:256" s="24" customFormat="1" x14ac:dyDescent="0.2">
      <c r="A18" s="23" t="s">
        <v>22</v>
      </c>
      <c r="B18" s="65"/>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38.25" x14ac:dyDescent="0.2">
      <c r="A23" s="21" t="s">
        <v>15</v>
      </c>
      <c r="B23" s="22" t="s">
        <v>52</v>
      </c>
      <c r="E23" s="4"/>
      <c r="F23" s="4"/>
      <c r="G23" s="63"/>
    </row>
    <row r="24" spans="1:256" ht="63.75" x14ac:dyDescent="0.2">
      <c r="A24" s="21" t="s">
        <v>16</v>
      </c>
      <c r="B24" s="22" t="s">
        <v>53</v>
      </c>
      <c r="E24" s="4"/>
      <c r="F24" s="4"/>
      <c r="G24" s="63"/>
    </row>
    <row r="25" spans="1:256" ht="38.25" x14ac:dyDescent="0.2">
      <c r="A25" s="21" t="s">
        <v>17</v>
      </c>
      <c r="B25" s="59" t="s">
        <v>50</v>
      </c>
      <c r="C25" s="9"/>
      <c r="E25" s="4"/>
      <c r="F25" s="4"/>
      <c r="G25" s="63"/>
    </row>
    <row r="26" spans="1:256" ht="25.5" x14ac:dyDescent="0.2">
      <c r="A26" s="21" t="s">
        <v>18</v>
      </c>
      <c r="B26" s="22" t="s">
        <v>28</v>
      </c>
      <c r="E26" s="4"/>
      <c r="F26" s="4"/>
      <c r="G26" s="63"/>
    </row>
    <row r="27" spans="1:256" x14ac:dyDescent="0.2">
      <c r="A27" s="21" t="s">
        <v>32</v>
      </c>
      <c r="B27" s="68" t="s">
        <v>51</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2022-02-24T18:38:53Z</cp:lastPrinted>
  <dcterms:created xsi:type="dcterms:W3CDTF">2006-04-18T17:38:46Z</dcterms:created>
  <dcterms:modified xsi:type="dcterms:W3CDTF">2022-03-09T17:49:48Z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